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ЕТНЯЯ ПЛОЩАДКА\Летняя площадка 2024\"/>
    </mc:Choice>
  </mc:AlternateContent>
  <bookViews>
    <workbookView xWindow="0" yWindow="0" windowWidth="28800" windowHeight="12330" activeTab="1"/>
  </bookViews>
  <sheets>
    <sheet name="7-11 лет" sheetId="4" r:id="rId1"/>
    <sheet name="12 лет и старше " sheetId="5" r:id="rId2"/>
  </sheets>
  <calcPr calcId="162913" refMode="R1C1"/>
</workbook>
</file>

<file path=xl/calcChain.xml><?xml version="1.0" encoding="utf-8"?>
<calcChain xmlns="http://schemas.openxmlformats.org/spreadsheetml/2006/main">
  <c r="F124" i="5" l="1"/>
  <c r="D108" i="4" l="1"/>
  <c r="F108" i="5"/>
  <c r="E206" i="4"/>
  <c r="G208" i="5" l="1"/>
  <c r="F208" i="5"/>
  <c r="E208" i="5"/>
  <c r="D208" i="5"/>
  <c r="C208" i="5"/>
  <c r="G205" i="5"/>
  <c r="F205" i="5"/>
  <c r="E205" i="5"/>
  <c r="D205" i="5"/>
  <c r="C205" i="5"/>
  <c r="G198" i="5"/>
  <c r="F198" i="5"/>
  <c r="E198" i="5"/>
  <c r="D198" i="5"/>
  <c r="C198" i="5"/>
  <c r="G111" i="5"/>
  <c r="F111" i="5"/>
  <c r="E111" i="5"/>
  <c r="D111" i="5"/>
  <c r="C111" i="5"/>
  <c r="G108" i="5"/>
  <c r="E108" i="5"/>
  <c r="D108" i="5"/>
  <c r="C108" i="5"/>
  <c r="G101" i="5"/>
  <c r="F101" i="5"/>
  <c r="E101" i="5"/>
  <c r="D101" i="5"/>
  <c r="C101" i="5"/>
  <c r="C209" i="5" l="1"/>
  <c r="E209" i="5"/>
  <c r="F209" i="5"/>
  <c r="E112" i="5"/>
  <c r="D209" i="5"/>
  <c r="G209" i="5"/>
  <c r="D112" i="5"/>
  <c r="C112" i="5"/>
  <c r="G112" i="5"/>
  <c r="F112" i="5"/>
  <c r="G209" i="4" l="1"/>
  <c r="F209" i="4"/>
  <c r="E209" i="4"/>
  <c r="D209" i="4"/>
  <c r="C209" i="4"/>
  <c r="G206" i="4"/>
  <c r="F206" i="4"/>
  <c r="D206" i="4"/>
  <c r="C206" i="4"/>
  <c r="G198" i="4"/>
  <c r="F198" i="4"/>
  <c r="E198" i="4"/>
  <c r="D198" i="4"/>
  <c r="C198" i="4"/>
  <c r="C210" i="4" s="1"/>
  <c r="G111" i="4"/>
  <c r="F111" i="4"/>
  <c r="E111" i="4"/>
  <c r="D111" i="4"/>
  <c r="C111" i="4"/>
  <c r="G108" i="4"/>
  <c r="F108" i="4"/>
  <c r="E108" i="4"/>
  <c r="C108" i="4"/>
  <c r="G101" i="4"/>
  <c r="F101" i="4"/>
  <c r="E101" i="4"/>
  <c r="D101" i="4"/>
  <c r="C101" i="4"/>
  <c r="F210" i="4" l="1"/>
  <c r="G210" i="4"/>
  <c r="D210" i="4"/>
  <c r="F112" i="4"/>
  <c r="E210" i="4"/>
  <c r="E112" i="4"/>
  <c r="D112" i="4"/>
  <c r="C112" i="4"/>
  <c r="G112" i="4"/>
  <c r="D160" i="4" l="1"/>
  <c r="E160" i="4"/>
  <c r="F160" i="4"/>
  <c r="G160" i="4"/>
  <c r="C160" i="4"/>
  <c r="C189" i="5" l="1"/>
  <c r="D177" i="5" l="1"/>
  <c r="E177" i="5"/>
  <c r="F177" i="5"/>
  <c r="G177" i="5"/>
  <c r="C177" i="5"/>
  <c r="D174" i="5"/>
  <c r="E174" i="5"/>
  <c r="F174" i="5"/>
  <c r="G174" i="5"/>
  <c r="C174" i="5"/>
  <c r="D166" i="5"/>
  <c r="E166" i="5"/>
  <c r="F166" i="5"/>
  <c r="G166" i="5"/>
  <c r="C166" i="5"/>
  <c r="D192" i="5"/>
  <c r="E192" i="5"/>
  <c r="F192" i="5"/>
  <c r="G192" i="5"/>
  <c r="C192" i="5"/>
  <c r="D189" i="5"/>
  <c r="E189" i="5"/>
  <c r="F189" i="5"/>
  <c r="F223" i="5" s="1"/>
  <c r="G189" i="5"/>
  <c r="D183" i="5"/>
  <c r="E183" i="5"/>
  <c r="F183" i="5"/>
  <c r="G183" i="5"/>
  <c r="C183" i="5"/>
  <c r="D160" i="5"/>
  <c r="E160" i="5"/>
  <c r="F160" i="5"/>
  <c r="G160" i="5"/>
  <c r="C160" i="5"/>
  <c r="D157" i="5"/>
  <c r="E157" i="5"/>
  <c r="F157" i="5"/>
  <c r="G157" i="5"/>
  <c r="C157" i="5"/>
  <c r="D149" i="5"/>
  <c r="E149" i="5"/>
  <c r="F149" i="5"/>
  <c r="G149" i="5"/>
  <c r="C149" i="5"/>
  <c r="D143" i="5"/>
  <c r="E143" i="5"/>
  <c r="F143" i="5"/>
  <c r="G143" i="5"/>
  <c r="C143" i="5"/>
  <c r="D140" i="5"/>
  <c r="E140" i="5"/>
  <c r="F140" i="5"/>
  <c r="G140" i="5"/>
  <c r="C140" i="5"/>
  <c r="D133" i="5"/>
  <c r="E133" i="5"/>
  <c r="F133" i="5"/>
  <c r="G133" i="5"/>
  <c r="C133" i="5"/>
  <c r="D127" i="5"/>
  <c r="E127" i="5"/>
  <c r="F127" i="5"/>
  <c r="G127" i="5"/>
  <c r="C127" i="5"/>
  <c r="D124" i="5"/>
  <c r="E124" i="5"/>
  <c r="G124" i="5"/>
  <c r="C124" i="5"/>
  <c r="D117" i="5"/>
  <c r="E117" i="5"/>
  <c r="F117" i="5"/>
  <c r="G117" i="5"/>
  <c r="C117" i="5"/>
  <c r="D95" i="5"/>
  <c r="E95" i="5"/>
  <c r="F95" i="5"/>
  <c r="G95" i="5"/>
  <c r="C95" i="5"/>
  <c r="D92" i="5"/>
  <c r="E92" i="5"/>
  <c r="F92" i="5"/>
  <c r="G92" i="5"/>
  <c r="C92" i="5"/>
  <c r="D85" i="5"/>
  <c r="E85" i="5"/>
  <c r="F85" i="5"/>
  <c r="G85" i="5"/>
  <c r="C85" i="5"/>
  <c r="D79" i="5"/>
  <c r="E79" i="5"/>
  <c r="F79" i="5"/>
  <c r="G79" i="5"/>
  <c r="C79" i="5"/>
  <c r="D76" i="5"/>
  <c r="E76" i="5"/>
  <c r="F76" i="5"/>
  <c r="G76" i="5"/>
  <c r="C76" i="5"/>
  <c r="D68" i="5"/>
  <c r="E68" i="5"/>
  <c r="F68" i="5"/>
  <c r="G68" i="5"/>
  <c r="C68" i="5"/>
  <c r="D62" i="5"/>
  <c r="E62" i="5"/>
  <c r="F62" i="5"/>
  <c r="G62" i="5"/>
  <c r="C62" i="5"/>
  <c r="D59" i="5"/>
  <c r="E59" i="5"/>
  <c r="F59" i="5"/>
  <c r="G59" i="5"/>
  <c r="C59" i="5"/>
  <c r="D51" i="5"/>
  <c r="E51" i="5"/>
  <c r="F51" i="5"/>
  <c r="G51" i="5"/>
  <c r="C51" i="5"/>
  <c r="D45" i="5"/>
  <c r="E45" i="5"/>
  <c r="F45" i="5"/>
  <c r="G45" i="5"/>
  <c r="C45" i="5"/>
  <c r="D42" i="5"/>
  <c r="E42" i="5"/>
  <c r="F42" i="5"/>
  <c r="G42" i="5"/>
  <c r="C42" i="5"/>
  <c r="D36" i="5"/>
  <c r="E36" i="5"/>
  <c r="F36" i="5"/>
  <c r="G36" i="5"/>
  <c r="C36" i="5"/>
  <c r="D30" i="5"/>
  <c r="E30" i="5"/>
  <c r="F30" i="5"/>
  <c r="G30" i="5"/>
  <c r="C30" i="5"/>
  <c r="D27" i="5"/>
  <c r="E27" i="5"/>
  <c r="F27" i="5"/>
  <c r="G27" i="5"/>
  <c r="C27" i="5"/>
  <c r="D19" i="5"/>
  <c r="E19" i="5"/>
  <c r="F19" i="5"/>
  <c r="G19" i="5"/>
  <c r="C19" i="5"/>
  <c r="E219" i="5" l="1"/>
  <c r="C223" i="5"/>
  <c r="C219" i="5"/>
  <c r="C227" i="5"/>
  <c r="G223" i="5"/>
  <c r="G227" i="5"/>
  <c r="D227" i="5"/>
  <c r="D228" i="5" s="1"/>
  <c r="D46" i="5"/>
  <c r="F227" i="5"/>
  <c r="E223" i="5"/>
  <c r="E227" i="5"/>
  <c r="G219" i="5"/>
  <c r="G220" i="5" s="1"/>
  <c r="D223" i="5"/>
  <c r="D219" i="5"/>
  <c r="D220" i="5" s="1"/>
  <c r="F219" i="5"/>
  <c r="F220" i="5" s="1"/>
  <c r="D144" i="5"/>
  <c r="F224" i="5"/>
  <c r="G228" i="5"/>
  <c r="E220" i="5"/>
  <c r="F228" i="5"/>
  <c r="D224" i="5"/>
  <c r="E228" i="5"/>
  <c r="C46" i="5"/>
  <c r="E224" i="5"/>
  <c r="G31" i="5"/>
  <c r="C31" i="5"/>
  <c r="C193" i="5"/>
  <c r="C128" i="5"/>
  <c r="C144" i="5"/>
  <c r="C178" i="5"/>
  <c r="G193" i="5"/>
  <c r="D31" i="5"/>
  <c r="F193" i="5"/>
  <c r="E193" i="5"/>
  <c r="D193" i="5"/>
  <c r="G178" i="5"/>
  <c r="F178" i="5"/>
  <c r="D178" i="5"/>
  <c r="E178" i="5"/>
  <c r="C161" i="5"/>
  <c r="G161" i="5"/>
  <c r="F161" i="5"/>
  <c r="E161" i="5"/>
  <c r="D161" i="5"/>
  <c r="G144" i="5"/>
  <c r="E144" i="5"/>
  <c r="F144" i="5"/>
  <c r="D128" i="5"/>
  <c r="G128" i="5"/>
  <c r="F128" i="5"/>
  <c r="E128" i="5"/>
  <c r="C96" i="5"/>
  <c r="G96" i="5"/>
  <c r="D96" i="5"/>
  <c r="E96" i="5"/>
  <c r="F96" i="5"/>
  <c r="D80" i="5"/>
  <c r="C63" i="5"/>
  <c r="G63" i="5"/>
  <c r="F63" i="5"/>
  <c r="E63" i="5"/>
  <c r="D63" i="5"/>
  <c r="F46" i="5"/>
  <c r="E46" i="5"/>
  <c r="G46" i="5"/>
  <c r="E31" i="5"/>
  <c r="F31" i="5"/>
  <c r="G80" i="5"/>
  <c r="F80" i="5"/>
  <c r="E80" i="5"/>
  <c r="C80" i="5"/>
  <c r="D192" i="4"/>
  <c r="E192" i="4"/>
  <c r="F192" i="4"/>
  <c r="G192" i="4"/>
  <c r="C192" i="4"/>
  <c r="D189" i="4"/>
  <c r="E189" i="4"/>
  <c r="F189" i="4"/>
  <c r="G189" i="4"/>
  <c r="C189" i="4"/>
  <c r="D183" i="4"/>
  <c r="E183" i="4"/>
  <c r="F183" i="4"/>
  <c r="G183" i="4"/>
  <c r="C183" i="4"/>
  <c r="D177" i="4"/>
  <c r="E177" i="4"/>
  <c r="F177" i="4"/>
  <c r="G177" i="4"/>
  <c r="C177" i="4"/>
  <c r="D174" i="4"/>
  <c r="E174" i="4"/>
  <c r="F174" i="4"/>
  <c r="G174" i="4"/>
  <c r="C174" i="4"/>
  <c r="D166" i="4"/>
  <c r="E166" i="4"/>
  <c r="F166" i="4"/>
  <c r="G166" i="4"/>
  <c r="C166" i="4"/>
  <c r="D157" i="4"/>
  <c r="E157" i="4"/>
  <c r="F157" i="4"/>
  <c r="G157" i="4"/>
  <c r="C157" i="4"/>
  <c r="D149" i="4"/>
  <c r="E149" i="4"/>
  <c r="F149" i="4"/>
  <c r="G149" i="4"/>
  <c r="C149" i="4"/>
  <c r="D143" i="4"/>
  <c r="E143" i="4"/>
  <c r="F143" i="4"/>
  <c r="G143" i="4"/>
  <c r="C143" i="4"/>
  <c r="D140" i="4"/>
  <c r="E140" i="4"/>
  <c r="F140" i="4"/>
  <c r="G140" i="4"/>
  <c r="C140" i="4"/>
  <c r="D133" i="4"/>
  <c r="E133" i="4"/>
  <c r="F133" i="4"/>
  <c r="G133" i="4"/>
  <c r="C133" i="4"/>
  <c r="D127" i="4"/>
  <c r="E127" i="4"/>
  <c r="F127" i="4"/>
  <c r="G127" i="4"/>
  <c r="C127" i="4"/>
  <c r="D124" i="4"/>
  <c r="E124" i="4"/>
  <c r="F124" i="4"/>
  <c r="G124" i="4"/>
  <c r="C124" i="4"/>
  <c r="D117" i="4"/>
  <c r="E117" i="4"/>
  <c r="F117" i="4"/>
  <c r="G117" i="4"/>
  <c r="C117" i="4"/>
  <c r="D95" i="4"/>
  <c r="E95" i="4"/>
  <c r="F95" i="4"/>
  <c r="G95" i="4"/>
  <c r="C95" i="4"/>
  <c r="D92" i="4"/>
  <c r="E92" i="4"/>
  <c r="F92" i="4"/>
  <c r="G92" i="4"/>
  <c r="C92" i="4"/>
  <c r="D85" i="4"/>
  <c r="E85" i="4"/>
  <c r="F85" i="4"/>
  <c r="G85" i="4"/>
  <c r="C85" i="4"/>
  <c r="C210" i="5" l="1"/>
  <c r="C211" i="5" s="1"/>
  <c r="D210" i="5"/>
  <c r="D211" i="5" s="1"/>
  <c r="C231" i="5"/>
  <c r="D231" i="5"/>
  <c r="D232" i="5" s="1"/>
  <c r="E231" i="5"/>
  <c r="E232" i="5" s="1"/>
  <c r="G224" i="5"/>
  <c r="G231" i="5"/>
  <c r="G232" i="5" s="1"/>
  <c r="F231" i="5"/>
  <c r="F232" i="5" s="1"/>
  <c r="C96" i="4"/>
  <c r="C178" i="4"/>
  <c r="C161" i="4"/>
  <c r="C144" i="4"/>
  <c r="C128" i="4"/>
  <c r="D178" i="4"/>
  <c r="C193" i="4"/>
  <c r="G161" i="4"/>
  <c r="F210" i="5"/>
  <c r="F211" i="5" s="1"/>
  <c r="E210" i="5"/>
  <c r="E211" i="5" s="1"/>
  <c r="G210" i="5"/>
  <c r="G211" i="5" s="1"/>
  <c r="G193" i="4"/>
  <c r="F193" i="4"/>
  <c r="E193" i="4"/>
  <c r="D193" i="4"/>
  <c r="G128" i="4"/>
  <c r="G178" i="4"/>
  <c r="F178" i="4"/>
  <c r="E178" i="4"/>
  <c r="F161" i="4"/>
  <c r="E161" i="4"/>
  <c r="D161" i="4"/>
  <c r="G144" i="4"/>
  <c r="F144" i="4"/>
  <c r="E144" i="4"/>
  <c r="D144" i="4"/>
  <c r="F128" i="4"/>
  <c r="E128" i="4"/>
  <c r="D128" i="4"/>
  <c r="G96" i="4"/>
  <c r="F96" i="4"/>
  <c r="E96" i="4"/>
  <c r="D96" i="4"/>
  <c r="D79" i="4"/>
  <c r="E79" i="4"/>
  <c r="F79" i="4"/>
  <c r="G79" i="4"/>
  <c r="C79" i="4"/>
  <c r="D76" i="4"/>
  <c r="E76" i="4"/>
  <c r="E222" i="4" s="1"/>
  <c r="F76" i="4"/>
  <c r="F222" i="4" s="1"/>
  <c r="G76" i="4"/>
  <c r="G222" i="4" s="1"/>
  <c r="C76" i="4"/>
  <c r="C222" i="4" s="1"/>
  <c r="D68" i="4"/>
  <c r="E68" i="4"/>
  <c r="F68" i="4"/>
  <c r="G68" i="4"/>
  <c r="C68" i="4"/>
  <c r="E62" i="4"/>
  <c r="F62" i="4"/>
  <c r="G62" i="4"/>
  <c r="D62" i="4"/>
  <c r="C62" i="4"/>
  <c r="D59" i="4"/>
  <c r="E59" i="4"/>
  <c r="F59" i="4"/>
  <c r="G59" i="4"/>
  <c r="C59" i="4"/>
  <c r="E51" i="4"/>
  <c r="F51" i="4"/>
  <c r="G51" i="4"/>
  <c r="C51" i="4"/>
  <c r="D51" i="4"/>
  <c r="C45" i="4"/>
  <c r="D45" i="4"/>
  <c r="E45" i="4"/>
  <c r="F45" i="4"/>
  <c r="G45" i="4"/>
  <c r="D42" i="4"/>
  <c r="D222" i="4" s="1"/>
  <c r="E42" i="4"/>
  <c r="F42" i="4"/>
  <c r="G42" i="4"/>
  <c r="C42" i="4"/>
  <c r="D36" i="4"/>
  <c r="E36" i="4"/>
  <c r="F36" i="4"/>
  <c r="G36" i="4"/>
  <c r="C36" i="4"/>
  <c r="D30" i="4"/>
  <c r="E30" i="4"/>
  <c r="F30" i="4"/>
  <c r="G30" i="4"/>
  <c r="C30" i="4"/>
  <c r="D27" i="4"/>
  <c r="E27" i="4"/>
  <c r="F27" i="4"/>
  <c r="G27" i="4"/>
  <c r="C27" i="4"/>
  <c r="D19" i="4"/>
  <c r="D218" i="4" s="1"/>
  <c r="E19" i="4"/>
  <c r="E218" i="4" s="1"/>
  <c r="F19" i="4"/>
  <c r="F218" i="4" s="1"/>
  <c r="G19" i="4"/>
  <c r="G218" i="4" s="1"/>
  <c r="C19" i="4"/>
  <c r="C218" i="4" s="1"/>
  <c r="F226" i="4" l="1"/>
  <c r="F227" i="4" s="1"/>
  <c r="E226" i="4"/>
  <c r="E227" i="4" s="1"/>
  <c r="G226" i="4"/>
  <c r="G230" i="4" s="1"/>
  <c r="C226" i="4"/>
  <c r="C230" i="4" s="1"/>
  <c r="D226" i="4"/>
  <c r="D230" i="4" s="1"/>
  <c r="D46" i="4"/>
  <c r="E223" i="4"/>
  <c r="E219" i="4"/>
  <c r="G223" i="4"/>
  <c r="F223" i="4"/>
  <c r="D219" i="4"/>
  <c r="G219" i="4"/>
  <c r="F219" i="4"/>
  <c r="C80" i="4"/>
  <c r="C31" i="4"/>
  <c r="D31" i="4"/>
  <c r="C63" i="4"/>
  <c r="C46" i="4"/>
  <c r="F63" i="4"/>
  <c r="D63" i="4"/>
  <c r="G63" i="4"/>
  <c r="G80" i="4"/>
  <c r="F80" i="4"/>
  <c r="E80" i="4"/>
  <c r="D80" i="4"/>
  <c r="E63" i="4"/>
  <c r="E46" i="4"/>
  <c r="G46" i="4"/>
  <c r="F46" i="4"/>
  <c r="G31" i="4"/>
  <c r="F31" i="4"/>
  <c r="E31" i="4"/>
  <c r="D227" i="4" l="1"/>
  <c r="G227" i="4"/>
  <c r="D223" i="4"/>
  <c r="D231" i="4"/>
  <c r="E230" i="4"/>
  <c r="E231" i="4" s="1"/>
  <c r="F230" i="4"/>
  <c r="F231" i="4" s="1"/>
  <c r="G231" i="4"/>
</calcChain>
</file>

<file path=xl/sharedStrings.xml><?xml version="1.0" encoding="utf-8"?>
<sst xmlns="http://schemas.openxmlformats.org/spreadsheetml/2006/main" count="700" uniqueCount="205">
  <si>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</si>
  <si>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</si>
  <si>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</si>
  <si>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</si>
  <si>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</si>
  <si>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</si>
  <si>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</si>
  <si>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Среднесуточное содержание витаминов и микроэлементов в меню:</t>
  </si>
  <si>
    <t>витамины</t>
  </si>
  <si>
    <t>минеральные вещества</t>
  </si>
  <si>
    <t>C (мг/сут)</t>
  </si>
  <si>
    <t>B1 (мг/сут)</t>
  </si>
  <si>
    <t>B2 (мг/сут)</t>
  </si>
  <si>
    <t>A (рет.экв/сут)</t>
  </si>
  <si>
    <t>D (мкг/сут)</t>
  </si>
  <si>
    <t>Кальций (мг/сут)</t>
  </si>
  <si>
    <t>Фосфор (мг/сут)</t>
  </si>
  <si>
    <t>Магний (мг/сут)</t>
  </si>
  <si>
    <t>Железо (мг/сут)</t>
  </si>
  <si>
    <t>Фтор (мг/сут)</t>
  </si>
  <si>
    <t>Белки</t>
  </si>
  <si>
    <t>Жиры</t>
  </si>
  <si>
    <t>Углеводы</t>
  </si>
  <si>
    <t>Меню приготавливаемых блюд</t>
  </si>
  <si>
    <t>День 1 Неделя 1</t>
  </si>
  <si>
    <t>ЗАВТРАК</t>
  </si>
  <si>
    <t>Каша рисовая молочная жидкая</t>
  </si>
  <si>
    <t>Булочка школьная</t>
  </si>
  <si>
    <t>Чай с сахаром</t>
  </si>
  <si>
    <t>ИТОГО ЗА ЗАВТРАК</t>
  </si>
  <si>
    <t>ОБЕД</t>
  </si>
  <si>
    <t>Свекольник</t>
  </si>
  <si>
    <t>Курица в соусе томатном</t>
  </si>
  <si>
    <t>Компот из смеси сухофруктов</t>
  </si>
  <si>
    <t>Хлеб ржаной</t>
  </si>
  <si>
    <t>Хлеб пшеничный</t>
  </si>
  <si>
    <t>ИТОГО ЗА ОБЕД</t>
  </si>
  <si>
    <t>ПОЛДНИК</t>
  </si>
  <si>
    <t>511.1</t>
  </si>
  <si>
    <t>Компот из замороженной ягоды</t>
  </si>
  <si>
    <t>543.2</t>
  </si>
  <si>
    <t>Пирожки печеные из сдобного теста с капустным фаршем</t>
  </si>
  <si>
    <t>ИТОГО ЗА ПОЛДНИК</t>
  </si>
  <si>
    <t>ИТОГО ЗА ДЕНЬ:</t>
  </si>
  <si>
    <t>День 2</t>
  </si>
  <si>
    <t>117.1</t>
  </si>
  <si>
    <t>Запеканка из творога (с соусом)</t>
  </si>
  <si>
    <t>Булочка домашняя</t>
  </si>
  <si>
    <t>Чай с лимоном</t>
  </si>
  <si>
    <t>Суп картофельный с макаронными изделиями на курином бульоне</t>
  </si>
  <si>
    <t>407.2</t>
  </si>
  <si>
    <t>Жаркое из птицы</t>
  </si>
  <si>
    <t>512.1</t>
  </si>
  <si>
    <t>Компот из кураги</t>
  </si>
  <si>
    <t>516.1</t>
  </si>
  <si>
    <t>Кисломолочный продукт</t>
  </si>
  <si>
    <t>454.1</t>
  </si>
  <si>
    <t>Пирожки печеные из дрожжевого теста с морковным фаршем</t>
  </si>
  <si>
    <t>День 3</t>
  </si>
  <si>
    <t>Каша манная вязкая</t>
  </si>
  <si>
    <t>Плюшка новомосковская</t>
  </si>
  <si>
    <t>144.1</t>
  </si>
  <si>
    <t>Суп картофельный с бобовыми вегетарианский</t>
  </si>
  <si>
    <t>345.2</t>
  </si>
  <si>
    <t>Котлеты рыбные</t>
  </si>
  <si>
    <t>Соус томатный</t>
  </si>
  <si>
    <t>Макаронные изделия отварные</t>
  </si>
  <si>
    <t>Напиток из шиповника</t>
  </si>
  <si>
    <t>Ватрушки с повидлом</t>
  </si>
  <si>
    <t>День 4</t>
  </si>
  <si>
    <t>Каша из хлопьев овсяных "Геркулес" жидкая</t>
  </si>
  <si>
    <t>112.1</t>
  </si>
  <si>
    <t>Фрукт свежий ,  сезонный</t>
  </si>
  <si>
    <t>142.3</t>
  </si>
  <si>
    <t>Щи из свежей капусты с картофелем на курином бульоне</t>
  </si>
  <si>
    <t>372.2</t>
  </si>
  <si>
    <t>Голубцы ленивые из кур</t>
  </si>
  <si>
    <t>Кисель витаминизированный</t>
  </si>
  <si>
    <t>555.1</t>
  </si>
  <si>
    <t>Косичка с сахаром</t>
  </si>
  <si>
    <t>День 5</t>
  </si>
  <si>
    <t>Каша пшенная молочная жидкая</t>
  </si>
  <si>
    <t>155.3</t>
  </si>
  <si>
    <t>Суп картофельный  с рисом на курином бульоне</t>
  </si>
  <si>
    <t>Рагу из птицы</t>
  </si>
  <si>
    <t>543.3</t>
  </si>
  <si>
    <t>Пирожки печеные из сдобного теста с картофелем</t>
  </si>
  <si>
    <t>128.1</t>
  </si>
  <si>
    <t>412.1</t>
  </si>
  <si>
    <t>Митбол куриный</t>
  </si>
  <si>
    <t>Омлет с зеленым горошком</t>
  </si>
  <si>
    <t>157.1</t>
  </si>
  <si>
    <t>Голубцы ленивые</t>
  </si>
  <si>
    <t>426.1</t>
  </si>
  <si>
    <t>Картофель отварной с маслом</t>
  </si>
  <si>
    <t>б/н</t>
  </si>
  <si>
    <t>Пирог морковный</t>
  </si>
  <si>
    <t>День 8</t>
  </si>
  <si>
    <t>Булочка ванильная</t>
  </si>
  <si>
    <t>Биточки рыбные</t>
  </si>
  <si>
    <t>Каша гречневая рассыпчатая</t>
  </si>
  <si>
    <t>454.4</t>
  </si>
  <si>
    <t>Пирожки печеные из дрожжевого теста с капустой и яйцом</t>
  </si>
  <si>
    <t>День 9</t>
  </si>
  <si>
    <t>390.4</t>
  </si>
  <si>
    <t>Тефтели куриные</t>
  </si>
  <si>
    <t>Каша пшеничная рассыпчатая</t>
  </si>
  <si>
    <t>День 10</t>
  </si>
  <si>
    <t>Макаронные изделия, запеченные с сыром</t>
  </si>
  <si>
    <t>518.1</t>
  </si>
  <si>
    <t>Сок фруктовый, плодовый, ягодный</t>
  </si>
  <si>
    <t>543.4</t>
  </si>
  <si>
    <t>Пирожки печеные из сдобного теста с яблоком</t>
  </si>
  <si>
    <t>ИТОГО ЗА ВЕСЬ ПЕРИОД:</t>
  </si>
  <si>
    <t>СРЕДНЕЕ ЗНАЧЕНИЕ ЗА ПЕРИОД:</t>
  </si>
  <si>
    <t>Использованные сборники рецептур:_x000D_
Организация питания детей в ДОУ, Г.Н.Панкратова, Челябинск, 2005 г._x000D_
Перевалов А.Я. Пермь, 2013г. Сборник технологических нормативов, рецептур блюд и кулинарных изделий для школ, школ-интернатов._x000D_
Сборник рецептур блюд диетического питания для предприятий общественного питания, 2002 г._x000D_
Сборник рецептур блюд и кулинарных изделий Башкортостана, 2010г_x000D_
Сборник рецептур блюд и кулинарных изделий для питания детей в дошкольных организациях/М.П. Могильный, В.А. Тутельян 2011г.</t>
  </si>
  <si>
    <t>(должность)</t>
  </si>
  <si>
    <t>(ФИО)</t>
  </si>
  <si>
    <t>(дата)</t>
  </si>
  <si>
    <t>УТВЕРЖДАЮ</t>
  </si>
  <si>
    <t xml:space="preserve">7-11 лет </t>
  </si>
  <si>
    <t xml:space="preserve">12 лет и старше </t>
  </si>
  <si>
    <t>Масса порции нетто гр</t>
  </si>
  <si>
    <t xml:space="preserve">     Химический состав</t>
  </si>
  <si>
    <t>Энергетическая ценность Ккал</t>
  </si>
  <si>
    <t>белки, г</t>
  </si>
  <si>
    <t>жиры,г</t>
  </si>
  <si>
    <t>углеводы,г</t>
  </si>
  <si>
    <t>Норма завтрака</t>
  </si>
  <si>
    <t>16,94-21,18</t>
  </si>
  <si>
    <t>17,38-21,72</t>
  </si>
  <si>
    <t>73,7-92,12</t>
  </si>
  <si>
    <t>517-646,25</t>
  </si>
  <si>
    <t>Норма обеда</t>
  </si>
  <si>
    <t>25,41-29,65</t>
  </si>
  <si>
    <t>26,07-30,42</t>
  </si>
  <si>
    <t>110,55-128,98</t>
  </si>
  <si>
    <t>775,5-904,75</t>
  </si>
  <si>
    <t>Норма полдника</t>
  </si>
  <si>
    <t>8,47-12,7</t>
  </si>
  <si>
    <t>8,69-13,04</t>
  </si>
  <si>
    <t>36,85-55,28</t>
  </si>
  <si>
    <t>258,5-387,75</t>
  </si>
  <si>
    <t>50,82-63,53</t>
  </si>
  <si>
    <t>52,14-65,18</t>
  </si>
  <si>
    <t>221,1-276,38</t>
  </si>
  <si>
    <t>1551-1938,75</t>
  </si>
  <si>
    <t>Норма завтрак , обед, полдник 60-75% с учётом дополнения к рациону 10%</t>
  </si>
  <si>
    <t>Доля суточной потребности в пищевых веществах завтрака 20-25%</t>
  </si>
  <si>
    <t xml:space="preserve">Суточная потребность в пищевых веществах </t>
  </si>
  <si>
    <t xml:space="preserve">ОБЕД </t>
  </si>
  <si>
    <t>Доля суточной потребности в пищевых веществах обеда  30-35%</t>
  </si>
  <si>
    <t xml:space="preserve">ПОЛДНИК </t>
  </si>
  <si>
    <t>Доля суточной потребности в пищевых веществах полдника 10-15%</t>
  </si>
  <si>
    <t>Распределение в процентном отношении потребления пищевых веществ и энергии</t>
  </si>
  <si>
    <t>Доля суточной потребности в пищевых веществах 60-75%:</t>
  </si>
  <si>
    <t>19,8-24,75</t>
  </si>
  <si>
    <t>20,24-25,3</t>
  </si>
  <si>
    <t>84,26-105,33</t>
  </si>
  <si>
    <t>598,4-748</t>
  </si>
  <si>
    <t>29,7-34,65</t>
  </si>
  <si>
    <t>30,36-35,42</t>
  </si>
  <si>
    <t>126,39-147,46</t>
  </si>
  <si>
    <t>897,6-1047,2</t>
  </si>
  <si>
    <t>9,9-14,85</t>
  </si>
  <si>
    <t>10,12-15,18</t>
  </si>
  <si>
    <t>42,13-63,2</t>
  </si>
  <si>
    <t>299,2-448,8</t>
  </si>
  <si>
    <t>59,4-74,25</t>
  </si>
  <si>
    <t>60,72-75,9</t>
  </si>
  <si>
    <t>252,78-315,99</t>
  </si>
  <si>
    <t>1795,2-2244</t>
  </si>
  <si>
    <t>Норма завтрак, обед, полдник 60-75% с учётом дополнения к рациону 10%</t>
  </si>
  <si>
    <t>Напиток клубничный</t>
  </si>
  <si>
    <t>511.3</t>
  </si>
  <si>
    <t>Фрукт свежий,  сезонный</t>
  </si>
  <si>
    <t>494.4</t>
  </si>
  <si>
    <t>Чай ягодный</t>
  </si>
  <si>
    <t>Напиток из вишни</t>
  </si>
  <si>
    <t>511.2</t>
  </si>
  <si>
    <t>Напиток с черной смородиной</t>
  </si>
  <si>
    <t>511.4</t>
  </si>
  <si>
    <t>День 6</t>
  </si>
  <si>
    <t>Капуста тушеная</t>
  </si>
  <si>
    <t xml:space="preserve">Суп картофельный с клецками на курином бульоне </t>
  </si>
  <si>
    <t>146.1</t>
  </si>
  <si>
    <t>Курица паприкаш</t>
  </si>
  <si>
    <t>Гребешок с повидлом</t>
  </si>
  <si>
    <t>День 7  Неделя 2</t>
  </si>
  <si>
    <t>День 11</t>
  </si>
  <si>
    <t>День 12</t>
  </si>
  <si>
    <t>Суп картофельный с клецками вегетарианский</t>
  </si>
  <si>
    <t>Рыба, тушенная в томатном соусе с овощами</t>
  </si>
  <si>
    <t>Рис отварной</t>
  </si>
  <si>
    <t xml:space="preserve">                                             СОГЛАСОВАНО</t>
  </si>
  <si>
    <t>_______________________________</t>
  </si>
  <si>
    <t xml:space="preserve">                                                  (должность)</t>
  </si>
  <si>
    <t xml:space="preserve">                                                           (ФИО)</t>
  </si>
  <si>
    <t xml:space="preserve">                                                          (дата)</t>
  </si>
  <si>
    <t>Средняя масса порций, Энергетическая ценность за 12 дней</t>
  </si>
  <si>
    <t>Масса порции нетто, гр</t>
  </si>
  <si>
    <t>Энергетическая ценность, Ккал</t>
  </si>
  <si>
    <t>Борщ с капустой и картофелем на курином бульоне</t>
  </si>
  <si>
    <t>Суп-лапша на мясном бульоне</t>
  </si>
  <si>
    <t>Суп картофельный с рисом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</si>
</sst>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0.0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10"/>
      <name val="Arial Cyr"/>
    </font>
    <font>
      <b/>
      <sz val="11"/>
      <name val="Arial Cyr"/>
    </font>
    <font>
      <b/>
      <i/>
      <sz val="12"/>
      <name val="Arial Cyr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9"/>
      <color rgb="FFFF0000"/>
      <name val="Arial Cyr"/>
      <charset val="204"/>
    </font>
    <font>
      <b/>
      <sz val="9"/>
      <name val="Arial Cyr"/>
    </font>
    <font>
      <i/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10" fillId="0" borderId="5" xfId="0" quotePrefix="1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0" xfId="0" quotePrefix="1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Alignment="1">
      <alignment horizontal="left" vertical="top" wrapText="1"/>
    </xf>
    <xf numFmtId="1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Fill="1" applyBorder="1"/>
    <xf numFmtId="2" fontId="0" fillId="0" borderId="5" xfId="0" quotePrefix="1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14" xfId="0" applyFill="1" applyBorder="1"/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center" vertical="center"/>
    </xf>
    <xf numFmtId="9" fontId="8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9" fontId="8" fillId="0" borderId="5" xfId="0" applyNumberFormat="1" applyFont="1" applyFill="1" applyBorder="1" applyAlignment="1">
      <alignment horizontal="center"/>
    </xf>
    <xf numFmtId="9" fontId="8" fillId="0" borderId="14" xfId="0" applyNumberFormat="1" applyFont="1" applyFill="1" applyBorder="1" applyAlignment="1">
      <alignment horizontal="center"/>
    </xf>
    <xf numFmtId="10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9" fillId="0" borderId="23" xfId="0" applyFont="1" applyFill="1" applyBorder="1"/>
    <xf numFmtId="9" fontId="8" fillId="0" borderId="23" xfId="0" applyNumberFormat="1" applyFont="1" applyFill="1" applyBorder="1" applyAlignment="1">
      <alignment horizontal="center"/>
    </xf>
    <xf numFmtId="9" fontId="8" fillId="0" borderId="24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2" fontId="0" fillId="0" borderId="0" xfId="0" applyNumberFormat="1" applyFill="1" applyBorder="1" applyAlignment="1"/>
    <xf numFmtId="2" fontId="0" fillId="0" borderId="0" xfId="0" quotePrefix="1" applyNumberFormat="1" applyFill="1" applyBorder="1" applyAlignment="1"/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quotePrefix="1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8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1" fillId="0" borderId="11" xfId="0" applyFont="1" applyFill="1" applyBorder="1"/>
    <xf numFmtId="0" fontId="1" fillId="0" borderId="2" xfId="0" applyFont="1" applyFill="1" applyBorder="1"/>
    <xf numFmtId="0" fontId="1" fillId="0" borderId="12" xfId="0" applyFont="1" applyFill="1" applyBorder="1"/>
    <xf numFmtId="1" fontId="1" fillId="0" borderId="3" xfId="0" applyNumberFormat="1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0" fillId="0" borderId="19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1" fontId="1" fillId="0" borderId="0" xfId="0" applyNumberFormat="1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0"/>
  <sheetViews>
    <sheetView zoomScaleNormal="100" workbookViewId="0">
      <selection activeCell="G5" sqref="G5"/>
    </sheetView>
  </sheetViews>
  <sheetFormatPr defaultRowHeight="12.75" x14ac:dyDescent="0.2"/>
  <cols>
    <col min="1" max="1" width="10" style="19" customWidth="1"/>
    <col min="2" max="2" width="30" style="88" customWidth="1"/>
    <col min="3" max="3" width="6.85546875" style="21" customWidth="1"/>
    <col min="4" max="4" width="7.7109375" style="22" customWidth="1"/>
    <col min="5" max="5" width="7" style="22" customWidth="1"/>
    <col min="6" max="6" width="7.85546875" style="22" customWidth="1"/>
    <col min="7" max="7" width="10.5703125" style="21" customWidth="1"/>
    <col min="8" max="8" width="8.42578125" style="21" customWidth="1"/>
    <col min="9" max="9" width="7.7109375" style="24" customWidth="1"/>
    <col min="10" max="10" width="33.140625" style="24" customWidth="1"/>
    <col min="11" max="16384" width="9.140625" style="24"/>
  </cols>
  <sheetData>
    <row r="1" spans="1:8" x14ac:dyDescent="0.2">
      <c r="B1" s="20" t="s">
        <v>194</v>
      </c>
      <c r="H1" s="23" t="s">
        <v>119</v>
      </c>
    </row>
    <row r="2" spans="1:8" x14ac:dyDescent="0.2">
      <c r="B2" s="25" t="s">
        <v>195</v>
      </c>
      <c r="F2" s="26"/>
      <c r="G2" s="27"/>
      <c r="H2" s="27"/>
    </row>
    <row r="3" spans="1:8" x14ac:dyDescent="0.2">
      <c r="B3" s="28" t="s">
        <v>196</v>
      </c>
      <c r="F3" s="26"/>
      <c r="G3" s="29"/>
      <c r="H3" s="30" t="s">
        <v>116</v>
      </c>
    </row>
    <row r="4" spans="1:8" x14ac:dyDescent="0.2">
      <c r="B4" s="28" t="s">
        <v>197</v>
      </c>
      <c r="F4" s="26"/>
      <c r="G4" s="31"/>
      <c r="H4" s="32" t="s">
        <v>117</v>
      </c>
    </row>
    <row r="5" spans="1:8" x14ac:dyDescent="0.2">
      <c r="B5" s="33" t="s">
        <v>198</v>
      </c>
      <c r="F5" s="26"/>
      <c r="G5" s="34"/>
      <c r="H5" s="35" t="s">
        <v>118</v>
      </c>
    </row>
    <row r="9" spans="1:8" s="36" customFormat="1" x14ac:dyDescent="0.2">
      <c r="A9" s="113" t="s">
        <v>23</v>
      </c>
      <c r="B9" s="114"/>
      <c r="C9" s="114"/>
      <c r="D9" s="114"/>
      <c r="E9" s="114"/>
      <c r="F9" s="114"/>
      <c r="G9" s="114"/>
      <c r="H9" s="114"/>
    </row>
    <row r="10" spans="1:8" s="36" customFormat="1" x14ac:dyDescent="0.2">
      <c r="A10" s="37"/>
      <c r="C10" s="38"/>
      <c r="D10" s="39"/>
      <c r="E10" s="39"/>
      <c r="F10" s="39"/>
      <c r="G10" s="40"/>
      <c r="H10" s="40"/>
    </row>
    <row r="11" spans="1:8" s="36" customFormat="1" ht="25.5" x14ac:dyDescent="0.2">
      <c r="A11" s="37" t="s">
        <v>4</v>
      </c>
      <c r="B11" s="36" t="s">
        <v>120</v>
      </c>
      <c r="C11" s="38"/>
      <c r="D11" s="39"/>
      <c r="E11" s="39"/>
      <c r="F11" s="39"/>
      <c r="G11" s="40"/>
      <c r="H11" s="40"/>
    </row>
    <row r="12" spans="1:8" s="36" customFormat="1" ht="13.5" thickBot="1" x14ac:dyDescent="0.25">
      <c r="A12" s="41"/>
      <c r="C12" s="38"/>
      <c r="D12" s="39"/>
      <c r="E12" s="39"/>
      <c r="F12" s="39"/>
      <c r="G12" s="40"/>
      <c r="H12" s="40"/>
    </row>
    <row r="13" spans="1:8" s="42" customFormat="1" ht="33" customHeight="1" x14ac:dyDescent="0.2">
      <c r="A13" s="118" t="s">
        <v>0</v>
      </c>
      <c r="B13" s="120" t="s">
        <v>1</v>
      </c>
      <c r="C13" s="122" t="s">
        <v>3</v>
      </c>
      <c r="D13" s="124" t="s">
        <v>5</v>
      </c>
      <c r="E13" s="124"/>
      <c r="F13" s="124"/>
      <c r="G13" s="125" t="s">
        <v>6</v>
      </c>
      <c r="H13" s="111" t="s">
        <v>2</v>
      </c>
    </row>
    <row r="14" spans="1:8" s="44" customFormat="1" ht="13.5" thickBot="1" x14ac:dyDescent="0.25">
      <c r="A14" s="119"/>
      <c r="B14" s="121"/>
      <c r="C14" s="123"/>
      <c r="D14" s="43" t="s">
        <v>20</v>
      </c>
      <c r="E14" s="43" t="s">
        <v>21</v>
      </c>
      <c r="F14" s="43" t="s">
        <v>22</v>
      </c>
      <c r="G14" s="126"/>
      <c r="H14" s="112"/>
    </row>
    <row r="15" spans="1:8" s="45" customFormat="1" x14ac:dyDescent="0.2">
      <c r="A15" s="115" t="s">
        <v>24</v>
      </c>
      <c r="B15" s="116"/>
      <c r="C15" s="116"/>
      <c r="D15" s="116"/>
      <c r="E15" s="116"/>
      <c r="F15" s="116"/>
      <c r="G15" s="116"/>
      <c r="H15" s="117"/>
    </row>
    <row r="16" spans="1:8" x14ac:dyDescent="0.2">
      <c r="A16" s="104" t="s">
        <v>25</v>
      </c>
      <c r="B16" s="7" t="s">
        <v>26</v>
      </c>
      <c r="C16" s="8">
        <v>200</v>
      </c>
      <c r="D16" s="1">
        <v>7.74</v>
      </c>
      <c r="E16" s="1">
        <v>9.16</v>
      </c>
      <c r="F16" s="1">
        <v>40.42</v>
      </c>
      <c r="G16" s="2">
        <v>220.62</v>
      </c>
      <c r="H16" s="9">
        <v>268</v>
      </c>
    </row>
    <row r="17" spans="1:8" x14ac:dyDescent="0.2">
      <c r="A17" s="104"/>
      <c r="B17" s="7" t="s">
        <v>27</v>
      </c>
      <c r="C17" s="8">
        <v>100</v>
      </c>
      <c r="D17" s="1">
        <v>12.28</v>
      </c>
      <c r="E17" s="1">
        <v>10.31</v>
      </c>
      <c r="F17" s="1">
        <v>43.27</v>
      </c>
      <c r="G17" s="2">
        <v>276.37</v>
      </c>
      <c r="H17" s="9">
        <v>574</v>
      </c>
    </row>
    <row r="18" spans="1:8" x14ac:dyDescent="0.2">
      <c r="A18" s="104"/>
      <c r="B18" s="7" t="s">
        <v>28</v>
      </c>
      <c r="C18" s="8">
        <v>200</v>
      </c>
      <c r="D18" s="1">
        <v>0.2</v>
      </c>
      <c r="E18" s="1">
        <v>0</v>
      </c>
      <c r="F18" s="1">
        <v>7.02</v>
      </c>
      <c r="G18" s="2">
        <v>28.46</v>
      </c>
      <c r="H18" s="9">
        <v>143</v>
      </c>
    </row>
    <row r="19" spans="1:8" s="45" customFormat="1" x14ac:dyDescent="0.2">
      <c r="A19" s="104" t="s">
        <v>29</v>
      </c>
      <c r="B19" s="105"/>
      <c r="C19" s="10">
        <f>SUM(C16:C18)</f>
        <v>500</v>
      </c>
      <c r="D19" s="10">
        <f>SUM(D16:D18)</f>
        <v>20.22</v>
      </c>
      <c r="E19" s="10">
        <f>SUM(E16:E18)</f>
        <v>19.47</v>
      </c>
      <c r="F19" s="10">
        <f>SUM(F16:F18)</f>
        <v>90.71</v>
      </c>
      <c r="G19" s="10">
        <f>SUM(G16:G18)</f>
        <v>525.45000000000005</v>
      </c>
      <c r="H19" s="11"/>
    </row>
    <row r="20" spans="1:8" x14ac:dyDescent="0.2">
      <c r="A20" s="104" t="s">
        <v>30</v>
      </c>
      <c r="B20" s="7" t="s">
        <v>31</v>
      </c>
      <c r="C20" s="8">
        <v>200</v>
      </c>
      <c r="D20" s="1">
        <v>1.8</v>
      </c>
      <c r="E20" s="1">
        <v>2.88</v>
      </c>
      <c r="F20" s="1">
        <v>13.54</v>
      </c>
      <c r="G20" s="2">
        <v>100.08</v>
      </c>
      <c r="H20" s="9">
        <v>131</v>
      </c>
    </row>
    <row r="21" spans="1:8" x14ac:dyDescent="0.2">
      <c r="A21" s="104"/>
      <c r="B21" s="7" t="s">
        <v>89</v>
      </c>
      <c r="C21" s="8">
        <v>90</v>
      </c>
      <c r="D21" s="1">
        <v>16.07</v>
      </c>
      <c r="E21" s="1">
        <v>20.260000000000002</v>
      </c>
      <c r="F21" s="1">
        <v>32.590000000000003</v>
      </c>
      <c r="G21" s="2">
        <v>301.23</v>
      </c>
      <c r="H21" s="12" t="s">
        <v>88</v>
      </c>
    </row>
    <row r="22" spans="1:8" x14ac:dyDescent="0.2">
      <c r="A22" s="104"/>
      <c r="B22" s="7" t="s">
        <v>65</v>
      </c>
      <c r="C22" s="8">
        <v>20</v>
      </c>
      <c r="D22" s="1">
        <v>0.12</v>
      </c>
      <c r="E22" s="1">
        <v>0.75</v>
      </c>
      <c r="F22" s="1">
        <v>1.07</v>
      </c>
      <c r="G22" s="2">
        <v>11.5</v>
      </c>
      <c r="H22" s="9">
        <v>453</v>
      </c>
    </row>
    <row r="23" spans="1:8" x14ac:dyDescent="0.2">
      <c r="A23" s="104"/>
      <c r="B23" s="7" t="s">
        <v>66</v>
      </c>
      <c r="C23" s="8">
        <v>150</v>
      </c>
      <c r="D23" s="1">
        <v>5.8</v>
      </c>
      <c r="E23" s="1">
        <v>2.91</v>
      </c>
      <c r="F23" s="1">
        <v>35.549999999999997</v>
      </c>
      <c r="G23" s="2">
        <v>229.2</v>
      </c>
      <c r="H23" s="9">
        <v>291</v>
      </c>
    </row>
    <row r="24" spans="1:8" x14ac:dyDescent="0.2">
      <c r="A24" s="104"/>
      <c r="B24" s="7" t="s">
        <v>33</v>
      </c>
      <c r="C24" s="8">
        <v>200</v>
      </c>
      <c r="D24" s="1">
        <v>0.08</v>
      </c>
      <c r="E24" s="1">
        <v>0</v>
      </c>
      <c r="F24" s="1">
        <v>10.62</v>
      </c>
      <c r="G24" s="2">
        <v>40.44</v>
      </c>
      <c r="H24" s="9">
        <v>508</v>
      </c>
    </row>
    <row r="25" spans="1:8" x14ac:dyDescent="0.2">
      <c r="A25" s="104"/>
      <c r="B25" s="7" t="s">
        <v>34</v>
      </c>
      <c r="C25" s="8">
        <v>30</v>
      </c>
      <c r="D25" s="1">
        <v>1.98</v>
      </c>
      <c r="E25" s="1">
        <v>0.36</v>
      </c>
      <c r="F25" s="1">
        <v>10.02</v>
      </c>
      <c r="G25" s="2">
        <v>52.2</v>
      </c>
      <c r="H25" s="9">
        <v>109</v>
      </c>
    </row>
    <row r="26" spans="1:8" x14ac:dyDescent="0.2">
      <c r="A26" s="104"/>
      <c r="B26" s="7" t="s">
        <v>35</v>
      </c>
      <c r="C26" s="8">
        <v>30</v>
      </c>
      <c r="D26" s="1">
        <v>2.37</v>
      </c>
      <c r="E26" s="1">
        <v>0.3</v>
      </c>
      <c r="F26" s="1">
        <v>14.76</v>
      </c>
      <c r="G26" s="2">
        <v>70.5</v>
      </c>
      <c r="H26" s="9">
        <v>108</v>
      </c>
    </row>
    <row r="27" spans="1:8" s="45" customFormat="1" x14ac:dyDescent="0.2">
      <c r="A27" s="104" t="s">
        <v>36</v>
      </c>
      <c r="B27" s="105"/>
      <c r="C27" s="10">
        <f>SUM(C20:C26)</f>
        <v>720</v>
      </c>
      <c r="D27" s="10">
        <f>SUM(D20:D26)</f>
        <v>28.220000000000002</v>
      </c>
      <c r="E27" s="10">
        <f>SUM(E20:E26)</f>
        <v>27.46</v>
      </c>
      <c r="F27" s="10">
        <f>SUM(F20:F26)</f>
        <v>118.15</v>
      </c>
      <c r="G27" s="10">
        <f>SUM(G20:G26)</f>
        <v>805.15000000000009</v>
      </c>
      <c r="H27" s="11"/>
    </row>
    <row r="28" spans="1:8" x14ac:dyDescent="0.2">
      <c r="A28" s="104" t="s">
        <v>37</v>
      </c>
      <c r="B28" s="7" t="s">
        <v>39</v>
      </c>
      <c r="C28" s="8">
        <v>200</v>
      </c>
      <c r="D28" s="1">
        <v>0.24</v>
      </c>
      <c r="E28" s="1">
        <v>0.06</v>
      </c>
      <c r="F28" s="1">
        <v>10.16</v>
      </c>
      <c r="G28" s="2">
        <v>42.14</v>
      </c>
      <c r="H28" s="12" t="s">
        <v>38</v>
      </c>
    </row>
    <row r="29" spans="1:8" x14ac:dyDescent="0.2">
      <c r="A29" s="104"/>
      <c r="B29" s="7" t="s">
        <v>41</v>
      </c>
      <c r="C29" s="8">
        <v>100</v>
      </c>
      <c r="D29" s="1">
        <v>10.23</v>
      </c>
      <c r="E29" s="1">
        <v>10.96</v>
      </c>
      <c r="F29" s="1">
        <v>38.65</v>
      </c>
      <c r="G29" s="2">
        <v>261.49</v>
      </c>
      <c r="H29" s="12" t="s">
        <v>40</v>
      </c>
    </row>
    <row r="30" spans="1:8" s="45" customFormat="1" x14ac:dyDescent="0.2">
      <c r="A30" s="104" t="s">
        <v>42</v>
      </c>
      <c r="B30" s="105"/>
      <c r="C30" s="10">
        <f>SUM(C28:C29)</f>
        <v>300</v>
      </c>
      <c r="D30" s="10">
        <f>SUM(D28:D29)</f>
        <v>10.47</v>
      </c>
      <c r="E30" s="10">
        <f>SUM(E28:E29)</f>
        <v>11.020000000000001</v>
      </c>
      <c r="F30" s="10">
        <f>SUM(F28:F29)</f>
        <v>48.81</v>
      </c>
      <c r="G30" s="10">
        <f>SUM(G28:G29)</f>
        <v>303.63</v>
      </c>
      <c r="H30" s="11"/>
    </row>
    <row r="31" spans="1:8" s="45" customFormat="1" ht="13.5" thickBot="1" x14ac:dyDescent="0.25">
      <c r="A31" s="106" t="s">
        <v>43</v>
      </c>
      <c r="B31" s="107"/>
      <c r="C31" s="14">
        <f>C30+C27+C19</f>
        <v>1520</v>
      </c>
      <c r="D31" s="14">
        <f>D30+D27+D19</f>
        <v>58.910000000000004</v>
      </c>
      <c r="E31" s="14">
        <f>E30+E27+E19</f>
        <v>57.95</v>
      </c>
      <c r="F31" s="14">
        <f>F30+F27+F19</f>
        <v>257.67</v>
      </c>
      <c r="G31" s="14">
        <f>G30+G27+G19</f>
        <v>1634.2300000000002</v>
      </c>
      <c r="H31" s="15"/>
    </row>
    <row r="32" spans="1:8" s="45" customFormat="1" x14ac:dyDescent="0.2">
      <c r="A32" s="108" t="s">
        <v>44</v>
      </c>
      <c r="B32" s="109"/>
      <c r="C32" s="109"/>
      <c r="D32" s="109"/>
      <c r="E32" s="109"/>
      <c r="F32" s="109"/>
      <c r="G32" s="109"/>
      <c r="H32" s="110"/>
    </row>
    <row r="33" spans="1:8" x14ac:dyDescent="0.2">
      <c r="A33" s="104" t="s">
        <v>25</v>
      </c>
      <c r="B33" s="7" t="s">
        <v>46</v>
      </c>
      <c r="C33" s="8">
        <v>200</v>
      </c>
      <c r="D33" s="1">
        <v>19.3</v>
      </c>
      <c r="E33" s="1">
        <v>20.56</v>
      </c>
      <c r="F33" s="1">
        <v>61.09</v>
      </c>
      <c r="G33" s="2">
        <v>441.03</v>
      </c>
      <c r="H33" s="12" t="s">
        <v>45</v>
      </c>
    </row>
    <row r="34" spans="1:8" x14ac:dyDescent="0.2">
      <c r="A34" s="104"/>
      <c r="B34" s="7" t="s">
        <v>175</v>
      </c>
      <c r="C34" s="8">
        <v>100</v>
      </c>
      <c r="D34" s="1">
        <v>0.4</v>
      </c>
      <c r="E34" s="1">
        <v>0.4</v>
      </c>
      <c r="F34" s="1">
        <v>9.8000000000000007</v>
      </c>
      <c r="G34" s="2">
        <v>47</v>
      </c>
      <c r="H34" s="12" t="s">
        <v>71</v>
      </c>
    </row>
    <row r="35" spans="1:8" x14ac:dyDescent="0.2">
      <c r="A35" s="104"/>
      <c r="B35" s="7" t="s">
        <v>48</v>
      </c>
      <c r="C35" s="8">
        <v>200</v>
      </c>
      <c r="D35" s="1">
        <v>0.26</v>
      </c>
      <c r="E35" s="1">
        <v>0</v>
      </c>
      <c r="F35" s="1">
        <v>7.24</v>
      </c>
      <c r="G35" s="2">
        <v>30.84</v>
      </c>
      <c r="H35" s="9">
        <v>494</v>
      </c>
    </row>
    <row r="36" spans="1:8" s="45" customFormat="1" x14ac:dyDescent="0.2">
      <c r="A36" s="104" t="s">
        <v>29</v>
      </c>
      <c r="B36" s="105"/>
      <c r="C36" s="10">
        <f>SUM(C33:C35)</f>
        <v>500</v>
      </c>
      <c r="D36" s="10">
        <f>SUM(D33:D35)</f>
        <v>19.96</v>
      </c>
      <c r="E36" s="10">
        <f>SUM(E33:E35)</f>
        <v>20.959999999999997</v>
      </c>
      <c r="F36" s="10">
        <f>SUM(F33:F35)</f>
        <v>78.13</v>
      </c>
      <c r="G36" s="10">
        <f>SUM(G33:G35)</f>
        <v>518.87</v>
      </c>
      <c r="H36" s="11"/>
    </row>
    <row r="37" spans="1:8" ht="25.5" x14ac:dyDescent="0.2">
      <c r="A37" s="104" t="s">
        <v>30</v>
      </c>
      <c r="B37" s="7" t="s">
        <v>49</v>
      </c>
      <c r="C37" s="8">
        <v>200</v>
      </c>
      <c r="D37" s="1">
        <v>3.42</v>
      </c>
      <c r="E37" s="1">
        <v>2.58</v>
      </c>
      <c r="F37" s="1">
        <v>20.04</v>
      </c>
      <c r="G37" s="2">
        <v>154.24</v>
      </c>
      <c r="H37" s="9">
        <v>147</v>
      </c>
    </row>
    <row r="38" spans="1:8" x14ac:dyDescent="0.2">
      <c r="A38" s="104"/>
      <c r="B38" s="7" t="s">
        <v>51</v>
      </c>
      <c r="C38" s="8">
        <v>240</v>
      </c>
      <c r="D38" s="1">
        <v>20.02</v>
      </c>
      <c r="E38" s="1">
        <v>23.9</v>
      </c>
      <c r="F38" s="1">
        <v>59.87</v>
      </c>
      <c r="G38" s="2">
        <v>465.54</v>
      </c>
      <c r="H38" s="12" t="s">
        <v>50</v>
      </c>
    </row>
    <row r="39" spans="1:8" x14ac:dyDescent="0.2">
      <c r="A39" s="104"/>
      <c r="B39" s="46" t="s">
        <v>173</v>
      </c>
      <c r="C39" s="47">
        <v>200</v>
      </c>
      <c r="D39" s="47">
        <v>0.16</v>
      </c>
      <c r="E39" s="47">
        <v>0.08</v>
      </c>
      <c r="F39" s="47">
        <v>8.48</v>
      </c>
      <c r="G39" s="47">
        <v>34.74</v>
      </c>
      <c r="H39" s="48" t="s">
        <v>174</v>
      </c>
    </row>
    <row r="40" spans="1:8" x14ac:dyDescent="0.2">
      <c r="A40" s="104"/>
      <c r="B40" s="7" t="s">
        <v>35</v>
      </c>
      <c r="C40" s="8">
        <v>30</v>
      </c>
      <c r="D40" s="1">
        <v>2.37</v>
      </c>
      <c r="E40" s="1">
        <v>0.3</v>
      </c>
      <c r="F40" s="1">
        <v>14.76</v>
      </c>
      <c r="G40" s="2">
        <v>70.5</v>
      </c>
      <c r="H40" s="9">
        <v>108</v>
      </c>
    </row>
    <row r="41" spans="1:8" x14ac:dyDescent="0.2">
      <c r="A41" s="104"/>
      <c r="B41" s="7" t="s">
        <v>34</v>
      </c>
      <c r="C41" s="8">
        <v>30</v>
      </c>
      <c r="D41" s="1">
        <v>1.98</v>
      </c>
      <c r="E41" s="1">
        <v>0.36</v>
      </c>
      <c r="F41" s="1">
        <v>10.02</v>
      </c>
      <c r="G41" s="2">
        <v>52.2</v>
      </c>
      <c r="H41" s="9">
        <v>109</v>
      </c>
    </row>
    <row r="42" spans="1:8" s="45" customFormat="1" x14ac:dyDescent="0.2">
      <c r="A42" s="104" t="s">
        <v>36</v>
      </c>
      <c r="B42" s="105"/>
      <c r="C42" s="10">
        <f>SUM(C37:C41)</f>
        <v>700</v>
      </c>
      <c r="D42" s="10">
        <f>SUM(D37:D41)</f>
        <v>27.95</v>
      </c>
      <c r="E42" s="10">
        <f>SUM(E37:E41)</f>
        <v>27.219999999999995</v>
      </c>
      <c r="F42" s="10">
        <f>SUM(F37:F41)</f>
        <v>113.17</v>
      </c>
      <c r="G42" s="10">
        <f>SUM(G37:G41)</f>
        <v>777.22</v>
      </c>
      <c r="H42" s="11"/>
    </row>
    <row r="43" spans="1:8" x14ac:dyDescent="0.2">
      <c r="A43" s="104" t="s">
        <v>37</v>
      </c>
      <c r="B43" s="7" t="s">
        <v>55</v>
      </c>
      <c r="C43" s="8">
        <v>200</v>
      </c>
      <c r="D43" s="1">
        <v>2.4</v>
      </c>
      <c r="E43" s="1">
        <v>2.7</v>
      </c>
      <c r="F43" s="1">
        <v>21.6</v>
      </c>
      <c r="G43" s="2">
        <v>108</v>
      </c>
      <c r="H43" s="12" t="s">
        <v>54</v>
      </c>
    </row>
    <row r="44" spans="1:8" x14ac:dyDescent="0.2">
      <c r="A44" s="104"/>
      <c r="B44" s="7" t="s">
        <v>57</v>
      </c>
      <c r="C44" s="8">
        <v>100</v>
      </c>
      <c r="D44" s="1">
        <v>9.9</v>
      </c>
      <c r="E44" s="1">
        <v>9.3000000000000007</v>
      </c>
      <c r="F44" s="1">
        <v>32.07</v>
      </c>
      <c r="G44" s="2">
        <v>271.23</v>
      </c>
      <c r="H44" s="12" t="s">
        <v>56</v>
      </c>
    </row>
    <row r="45" spans="1:8" s="45" customFormat="1" x14ac:dyDescent="0.2">
      <c r="A45" s="104" t="s">
        <v>42</v>
      </c>
      <c r="B45" s="105"/>
      <c r="C45" s="10">
        <f>SUM(C43:C44)</f>
        <v>300</v>
      </c>
      <c r="D45" s="10">
        <f>SUM(D43:D44)</f>
        <v>12.3</v>
      </c>
      <c r="E45" s="10">
        <f>SUM(E43:E44)</f>
        <v>12</v>
      </c>
      <c r="F45" s="10">
        <f>SUM(F43:F44)</f>
        <v>53.67</v>
      </c>
      <c r="G45" s="10">
        <f>SUM(G43:G44)</f>
        <v>379.23</v>
      </c>
      <c r="H45" s="11"/>
    </row>
    <row r="46" spans="1:8" s="45" customFormat="1" ht="13.5" thickBot="1" x14ac:dyDescent="0.25">
      <c r="A46" s="106" t="s">
        <v>43</v>
      </c>
      <c r="B46" s="107"/>
      <c r="C46" s="14">
        <f>C45+C42+C36</f>
        <v>1500</v>
      </c>
      <c r="D46" s="14">
        <f>D45+D42+D36</f>
        <v>60.21</v>
      </c>
      <c r="E46" s="14">
        <f>E45+E42+E36</f>
        <v>60.179999999999993</v>
      </c>
      <c r="F46" s="14">
        <f>F45+F42+F36</f>
        <v>244.97</v>
      </c>
      <c r="G46" s="14">
        <f>G45+G42+G36</f>
        <v>1675.3200000000002</v>
      </c>
      <c r="H46" s="15"/>
    </row>
    <row r="47" spans="1:8" s="45" customFormat="1" x14ac:dyDescent="0.2">
      <c r="A47" s="108" t="s">
        <v>58</v>
      </c>
      <c r="B47" s="109"/>
      <c r="C47" s="109"/>
      <c r="D47" s="109"/>
      <c r="E47" s="109"/>
      <c r="F47" s="109"/>
      <c r="G47" s="109"/>
      <c r="H47" s="110"/>
    </row>
    <row r="48" spans="1:8" x14ac:dyDescent="0.2">
      <c r="A48" s="104" t="s">
        <v>25</v>
      </c>
      <c r="B48" s="7" t="s">
        <v>59</v>
      </c>
      <c r="C48" s="8">
        <v>200</v>
      </c>
      <c r="D48" s="1">
        <v>7.82</v>
      </c>
      <c r="E48" s="1">
        <v>7.04</v>
      </c>
      <c r="F48" s="1">
        <v>40.6</v>
      </c>
      <c r="G48" s="2">
        <v>257.32</v>
      </c>
      <c r="H48" s="9">
        <v>250</v>
      </c>
    </row>
    <row r="49" spans="1:24" x14ac:dyDescent="0.2">
      <c r="A49" s="104"/>
      <c r="B49" s="7" t="s">
        <v>60</v>
      </c>
      <c r="C49" s="8">
        <v>100</v>
      </c>
      <c r="D49" s="1">
        <v>9.93</v>
      </c>
      <c r="E49" s="1">
        <v>11.72</v>
      </c>
      <c r="F49" s="1">
        <v>40.19</v>
      </c>
      <c r="G49" s="2">
        <v>276.61</v>
      </c>
      <c r="H49" s="9">
        <v>270</v>
      </c>
    </row>
    <row r="50" spans="1:24" x14ac:dyDescent="0.2">
      <c r="A50" s="104"/>
      <c r="B50" s="49" t="s">
        <v>177</v>
      </c>
      <c r="C50" s="2">
        <v>200</v>
      </c>
      <c r="D50" s="3">
        <v>0.22</v>
      </c>
      <c r="E50" s="4">
        <v>0.06</v>
      </c>
      <c r="F50" s="4">
        <v>7.2</v>
      </c>
      <c r="G50" s="50">
        <v>29.08</v>
      </c>
      <c r="H50" s="51" t="s">
        <v>176</v>
      </c>
      <c r="Q50" s="89"/>
      <c r="R50" s="90"/>
      <c r="S50" s="89"/>
      <c r="T50" s="89"/>
      <c r="U50" s="90"/>
      <c r="V50" s="89"/>
      <c r="W50" s="89"/>
      <c r="X50" s="89"/>
    </row>
    <row r="51" spans="1:24" s="45" customFormat="1" x14ac:dyDescent="0.2">
      <c r="A51" s="104" t="s">
        <v>29</v>
      </c>
      <c r="B51" s="105"/>
      <c r="C51" s="91">
        <f>SUM(C48:C50)</f>
        <v>500</v>
      </c>
      <c r="D51" s="13">
        <f>SUM(D48:D50)</f>
        <v>17.97</v>
      </c>
      <c r="E51" s="13">
        <f>SUM(E48:E50)</f>
        <v>18.82</v>
      </c>
      <c r="F51" s="13">
        <f>SUM(F48:F50)</f>
        <v>87.99</v>
      </c>
      <c r="G51" s="13">
        <f>SUM(G48:G50)</f>
        <v>563.0100000000001</v>
      </c>
      <c r="H51" s="11"/>
    </row>
    <row r="52" spans="1:24" x14ac:dyDescent="0.2">
      <c r="A52" s="104" t="s">
        <v>30</v>
      </c>
      <c r="B52" s="7" t="s">
        <v>62</v>
      </c>
      <c r="C52" s="2">
        <v>200</v>
      </c>
      <c r="D52" s="1">
        <v>4.5</v>
      </c>
      <c r="E52" s="1">
        <v>4.54</v>
      </c>
      <c r="F52" s="1">
        <v>17.28</v>
      </c>
      <c r="G52" s="2">
        <v>128.22</v>
      </c>
      <c r="H52" s="12" t="s">
        <v>61</v>
      </c>
    </row>
    <row r="53" spans="1:24" x14ac:dyDescent="0.2">
      <c r="A53" s="104"/>
      <c r="B53" s="7" t="s">
        <v>64</v>
      </c>
      <c r="C53" s="8">
        <v>90</v>
      </c>
      <c r="D53" s="1">
        <v>11.24</v>
      </c>
      <c r="E53" s="1">
        <v>18.55</v>
      </c>
      <c r="F53" s="1">
        <v>21.93</v>
      </c>
      <c r="G53" s="2">
        <v>275.37</v>
      </c>
      <c r="H53" s="12" t="s">
        <v>63</v>
      </c>
    </row>
    <row r="54" spans="1:24" x14ac:dyDescent="0.2">
      <c r="A54" s="104"/>
      <c r="B54" s="7" t="s">
        <v>65</v>
      </c>
      <c r="C54" s="2">
        <v>20</v>
      </c>
      <c r="D54" s="1">
        <v>0.12</v>
      </c>
      <c r="E54" s="1">
        <v>0.75</v>
      </c>
      <c r="F54" s="1">
        <v>1.07</v>
      </c>
      <c r="G54" s="2">
        <v>11.5</v>
      </c>
      <c r="H54" s="9">
        <v>453</v>
      </c>
    </row>
    <row r="55" spans="1:24" ht="15" customHeight="1" x14ac:dyDescent="0.2">
      <c r="A55" s="104"/>
      <c r="B55" s="7" t="s">
        <v>100</v>
      </c>
      <c r="C55" s="8">
        <v>150</v>
      </c>
      <c r="D55" s="1">
        <v>8.64</v>
      </c>
      <c r="E55" s="1">
        <v>3.91</v>
      </c>
      <c r="F55" s="1">
        <v>38.85</v>
      </c>
      <c r="G55" s="2">
        <v>225.67</v>
      </c>
      <c r="H55" s="9">
        <v>237</v>
      </c>
    </row>
    <row r="56" spans="1:24" x14ac:dyDescent="0.2">
      <c r="A56" s="104"/>
      <c r="B56" s="7" t="s">
        <v>67</v>
      </c>
      <c r="C56" s="2">
        <v>200</v>
      </c>
      <c r="D56" s="1">
        <v>0.32</v>
      </c>
      <c r="E56" s="1">
        <v>0.14000000000000001</v>
      </c>
      <c r="F56" s="1">
        <v>11.46</v>
      </c>
      <c r="G56" s="2">
        <v>48.32</v>
      </c>
      <c r="H56" s="9">
        <v>519</v>
      </c>
    </row>
    <row r="57" spans="1:24" x14ac:dyDescent="0.2">
      <c r="A57" s="104"/>
      <c r="B57" s="7" t="s">
        <v>35</v>
      </c>
      <c r="C57" s="2">
        <v>30</v>
      </c>
      <c r="D57" s="1">
        <v>2.37</v>
      </c>
      <c r="E57" s="1">
        <v>0.3</v>
      </c>
      <c r="F57" s="1">
        <v>14.76</v>
      </c>
      <c r="G57" s="2">
        <v>70.5</v>
      </c>
      <c r="H57" s="9">
        <v>108</v>
      </c>
    </row>
    <row r="58" spans="1:24" x14ac:dyDescent="0.2">
      <c r="A58" s="104"/>
      <c r="B58" s="7" t="s">
        <v>34</v>
      </c>
      <c r="C58" s="2">
        <v>30</v>
      </c>
      <c r="D58" s="1">
        <v>1.98</v>
      </c>
      <c r="E58" s="1">
        <v>0.36</v>
      </c>
      <c r="F58" s="1">
        <v>10.02</v>
      </c>
      <c r="G58" s="2">
        <v>52.2</v>
      </c>
      <c r="H58" s="9">
        <v>109</v>
      </c>
    </row>
    <row r="59" spans="1:24" s="45" customFormat="1" x14ac:dyDescent="0.2">
      <c r="A59" s="104" t="s">
        <v>36</v>
      </c>
      <c r="B59" s="105"/>
      <c r="C59" s="10">
        <f>SUM(C52:C58)</f>
        <v>720</v>
      </c>
      <c r="D59" s="13">
        <f>SUM(D52:D58)</f>
        <v>29.17</v>
      </c>
      <c r="E59" s="10">
        <f>SUM(E52:E58)</f>
        <v>28.55</v>
      </c>
      <c r="F59" s="10">
        <f>SUM(F52:F58)</f>
        <v>115.37</v>
      </c>
      <c r="G59" s="10">
        <f>SUM(G52:G58)</f>
        <v>811.78000000000009</v>
      </c>
      <c r="H59" s="11"/>
    </row>
    <row r="60" spans="1:24" x14ac:dyDescent="0.2">
      <c r="A60" s="104" t="s">
        <v>37</v>
      </c>
      <c r="B60" s="52" t="s">
        <v>178</v>
      </c>
      <c r="C60" s="2">
        <v>200</v>
      </c>
      <c r="D60" s="2">
        <v>0.12</v>
      </c>
      <c r="E60" s="2">
        <v>0.2</v>
      </c>
      <c r="F60" s="2">
        <v>8.58</v>
      </c>
      <c r="G60" s="2">
        <v>34.340000000000003</v>
      </c>
      <c r="H60" s="12" t="s">
        <v>179</v>
      </c>
    </row>
    <row r="61" spans="1:24" x14ac:dyDescent="0.2">
      <c r="A61" s="104"/>
      <c r="B61" s="7" t="s">
        <v>68</v>
      </c>
      <c r="C61" s="8">
        <v>100</v>
      </c>
      <c r="D61" s="1">
        <v>10.48</v>
      </c>
      <c r="E61" s="1">
        <v>11.23</v>
      </c>
      <c r="F61" s="1">
        <v>41.66</v>
      </c>
      <c r="G61" s="2">
        <v>278.88</v>
      </c>
      <c r="H61" s="9">
        <v>540</v>
      </c>
    </row>
    <row r="62" spans="1:24" s="45" customFormat="1" x14ac:dyDescent="0.2">
      <c r="A62" s="104" t="s">
        <v>42</v>
      </c>
      <c r="B62" s="105"/>
      <c r="C62" s="10">
        <f>SUM(C60:C61)</f>
        <v>300</v>
      </c>
      <c r="D62" s="13">
        <f>SUM(D60:D61)</f>
        <v>10.6</v>
      </c>
      <c r="E62" s="13">
        <f>SUM(E60:E61)</f>
        <v>11.43</v>
      </c>
      <c r="F62" s="13">
        <f>SUM(F60:F61)</f>
        <v>50.239999999999995</v>
      </c>
      <c r="G62" s="13">
        <f>SUM(G60:G61)</f>
        <v>313.22000000000003</v>
      </c>
      <c r="H62" s="11"/>
    </row>
    <row r="63" spans="1:24" s="45" customFormat="1" ht="13.5" thickBot="1" x14ac:dyDescent="0.25">
      <c r="A63" s="106" t="s">
        <v>43</v>
      </c>
      <c r="B63" s="107"/>
      <c r="C63" s="92">
        <f>C62+C59+C51</f>
        <v>1520</v>
      </c>
      <c r="D63" s="93">
        <f>D62+D59+D51</f>
        <v>57.74</v>
      </c>
      <c r="E63" s="93">
        <f>E62+E59+E51</f>
        <v>58.800000000000004</v>
      </c>
      <c r="F63" s="93">
        <f>F62+F59+F51</f>
        <v>253.60000000000002</v>
      </c>
      <c r="G63" s="93">
        <f>G62+G59+G51</f>
        <v>1688.0100000000002</v>
      </c>
      <c r="H63" s="15"/>
    </row>
    <row r="64" spans="1:24" s="45" customFormat="1" x14ac:dyDescent="0.2">
      <c r="A64" s="108" t="s">
        <v>69</v>
      </c>
      <c r="B64" s="109"/>
      <c r="C64" s="109"/>
      <c r="D64" s="109"/>
      <c r="E64" s="109"/>
      <c r="F64" s="109"/>
      <c r="G64" s="109"/>
      <c r="H64" s="110"/>
    </row>
    <row r="65" spans="1:8" x14ac:dyDescent="0.2">
      <c r="A65" s="104" t="s">
        <v>25</v>
      </c>
      <c r="B65" s="7" t="s">
        <v>70</v>
      </c>
      <c r="C65" s="8">
        <v>200</v>
      </c>
      <c r="D65" s="1">
        <v>12.28</v>
      </c>
      <c r="E65" s="1">
        <v>14.76</v>
      </c>
      <c r="F65" s="1">
        <v>25.66</v>
      </c>
      <c r="G65" s="2">
        <v>287.23</v>
      </c>
      <c r="H65" s="9">
        <v>266</v>
      </c>
    </row>
    <row r="66" spans="1:8" x14ac:dyDescent="0.2">
      <c r="A66" s="104"/>
      <c r="B66" s="7" t="s">
        <v>47</v>
      </c>
      <c r="C66" s="8">
        <v>100</v>
      </c>
      <c r="D66" s="1">
        <v>8.0299999999999994</v>
      </c>
      <c r="E66" s="1">
        <v>5.81</v>
      </c>
      <c r="F66" s="1">
        <v>57.39</v>
      </c>
      <c r="G66" s="2">
        <v>318</v>
      </c>
      <c r="H66" s="9">
        <v>564</v>
      </c>
    </row>
    <row r="67" spans="1:8" x14ac:dyDescent="0.2">
      <c r="A67" s="104"/>
      <c r="B67" s="7" t="s">
        <v>28</v>
      </c>
      <c r="C67" s="8">
        <v>200</v>
      </c>
      <c r="D67" s="1">
        <v>0.2</v>
      </c>
      <c r="E67" s="1">
        <v>0</v>
      </c>
      <c r="F67" s="1">
        <v>7.02</v>
      </c>
      <c r="G67" s="2">
        <v>28.46</v>
      </c>
      <c r="H67" s="9">
        <v>143</v>
      </c>
    </row>
    <row r="68" spans="1:8" s="45" customFormat="1" x14ac:dyDescent="0.2">
      <c r="A68" s="104" t="s">
        <v>29</v>
      </c>
      <c r="B68" s="105"/>
      <c r="C68" s="10">
        <f>SUM(C65:C67)</f>
        <v>500</v>
      </c>
      <c r="D68" s="10">
        <f>SUM(D65:D67)</f>
        <v>20.509999999999998</v>
      </c>
      <c r="E68" s="10">
        <f>SUM(E65:E67)</f>
        <v>20.57</v>
      </c>
      <c r="F68" s="10">
        <f>SUM(F65:F67)</f>
        <v>90.07</v>
      </c>
      <c r="G68" s="10">
        <f>SUM(G65:G67)</f>
        <v>633.69000000000005</v>
      </c>
      <c r="H68" s="11"/>
    </row>
    <row r="69" spans="1:8" x14ac:dyDescent="0.2">
      <c r="A69" s="104" t="s">
        <v>30</v>
      </c>
      <c r="B69" s="7" t="s">
        <v>74</v>
      </c>
      <c r="C69" s="8">
        <v>200</v>
      </c>
      <c r="D69" s="1">
        <v>2.2400000000000002</v>
      </c>
      <c r="E69" s="1">
        <v>4.22</v>
      </c>
      <c r="F69" s="1">
        <v>7.4</v>
      </c>
      <c r="G69" s="2">
        <v>77.260000000000005</v>
      </c>
      <c r="H69" s="12" t="s">
        <v>73</v>
      </c>
    </row>
    <row r="70" spans="1:8" x14ac:dyDescent="0.2">
      <c r="A70" s="104"/>
      <c r="B70" s="7" t="s">
        <v>76</v>
      </c>
      <c r="C70" s="8">
        <v>90</v>
      </c>
      <c r="D70" s="1">
        <v>12.77</v>
      </c>
      <c r="E70" s="1">
        <v>16.22</v>
      </c>
      <c r="F70" s="1">
        <v>25.48</v>
      </c>
      <c r="G70" s="2">
        <v>306.02999999999997</v>
      </c>
      <c r="H70" s="12" t="s">
        <v>75</v>
      </c>
    </row>
    <row r="71" spans="1:8" x14ac:dyDescent="0.2">
      <c r="A71" s="104"/>
      <c r="B71" s="7" t="s">
        <v>65</v>
      </c>
      <c r="C71" s="8">
        <v>20</v>
      </c>
      <c r="D71" s="1">
        <v>0.12</v>
      </c>
      <c r="E71" s="1">
        <v>0.75</v>
      </c>
      <c r="F71" s="1">
        <v>1.07</v>
      </c>
      <c r="G71" s="2">
        <v>11.5</v>
      </c>
      <c r="H71" s="9">
        <v>453</v>
      </c>
    </row>
    <row r="72" spans="1:8" x14ac:dyDescent="0.2">
      <c r="A72" s="104"/>
      <c r="B72" s="7" t="s">
        <v>106</v>
      </c>
      <c r="C72" s="8">
        <v>150</v>
      </c>
      <c r="D72" s="1">
        <v>7.61</v>
      </c>
      <c r="E72" s="1">
        <v>6.42</v>
      </c>
      <c r="F72" s="1">
        <v>42.02</v>
      </c>
      <c r="G72" s="2">
        <v>218.52</v>
      </c>
      <c r="H72" s="9">
        <v>243</v>
      </c>
    </row>
    <row r="73" spans="1:8" x14ac:dyDescent="0.2">
      <c r="A73" s="104"/>
      <c r="B73" s="7" t="s">
        <v>33</v>
      </c>
      <c r="C73" s="8">
        <v>200</v>
      </c>
      <c r="D73" s="1">
        <v>0.08</v>
      </c>
      <c r="E73" s="1">
        <v>0</v>
      </c>
      <c r="F73" s="1">
        <v>10.62</v>
      </c>
      <c r="G73" s="2">
        <v>40.44</v>
      </c>
      <c r="H73" s="9">
        <v>508</v>
      </c>
    </row>
    <row r="74" spans="1:8" x14ac:dyDescent="0.2">
      <c r="A74" s="104"/>
      <c r="B74" s="7" t="s">
        <v>35</v>
      </c>
      <c r="C74" s="8">
        <v>30</v>
      </c>
      <c r="D74" s="1">
        <v>2.37</v>
      </c>
      <c r="E74" s="1">
        <v>0.3</v>
      </c>
      <c r="F74" s="1">
        <v>14.76</v>
      </c>
      <c r="G74" s="2">
        <v>70.5</v>
      </c>
      <c r="H74" s="9">
        <v>108</v>
      </c>
    </row>
    <row r="75" spans="1:8" x14ac:dyDescent="0.2">
      <c r="A75" s="104"/>
      <c r="B75" s="7" t="s">
        <v>34</v>
      </c>
      <c r="C75" s="8">
        <v>30</v>
      </c>
      <c r="D75" s="1">
        <v>1.98</v>
      </c>
      <c r="E75" s="1">
        <v>0.36</v>
      </c>
      <c r="F75" s="1">
        <v>10.02</v>
      </c>
      <c r="G75" s="2">
        <v>52.2</v>
      </c>
      <c r="H75" s="9">
        <v>109</v>
      </c>
    </row>
    <row r="76" spans="1:8" s="45" customFormat="1" x14ac:dyDescent="0.2">
      <c r="A76" s="104" t="s">
        <v>36</v>
      </c>
      <c r="B76" s="105"/>
      <c r="C76" s="10">
        <f>SUM(C69:C75)</f>
        <v>720</v>
      </c>
      <c r="D76" s="10">
        <f>SUM(D69:D75)</f>
        <v>27.169999999999998</v>
      </c>
      <c r="E76" s="10">
        <f>SUM(E69:E75)</f>
        <v>28.27</v>
      </c>
      <c r="F76" s="10">
        <f>SUM(F69:F75)</f>
        <v>111.37</v>
      </c>
      <c r="G76" s="10">
        <f>SUM(G69:G75)</f>
        <v>776.45</v>
      </c>
      <c r="H76" s="11"/>
    </row>
    <row r="77" spans="1:8" x14ac:dyDescent="0.2">
      <c r="A77" s="104" t="s">
        <v>37</v>
      </c>
      <c r="B77" s="7" t="s">
        <v>77</v>
      </c>
      <c r="C77" s="8">
        <v>200</v>
      </c>
      <c r="D77" s="1">
        <v>0</v>
      </c>
      <c r="E77" s="1">
        <v>0</v>
      </c>
      <c r="F77" s="1">
        <v>15</v>
      </c>
      <c r="G77" s="2">
        <v>95</v>
      </c>
      <c r="H77" s="9">
        <v>614</v>
      </c>
    </row>
    <row r="78" spans="1:8" x14ac:dyDescent="0.2">
      <c r="A78" s="104"/>
      <c r="B78" s="7" t="s">
        <v>79</v>
      </c>
      <c r="C78" s="8">
        <v>100</v>
      </c>
      <c r="D78" s="1">
        <v>10.23</v>
      </c>
      <c r="E78" s="1">
        <v>11.35</v>
      </c>
      <c r="F78" s="1">
        <v>35.61</v>
      </c>
      <c r="G78" s="2">
        <v>267.60000000000002</v>
      </c>
      <c r="H78" s="12" t="s">
        <v>78</v>
      </c>
    </row>
    <row r="79" spans="1:8" s="45" customFormat="1" x14ac:dyDescent="0.2">
      <c r="A79" s="104" t="s">
        <v>42</v>
      </c>
      <c r="B79" s="105"/>
      <c r="C79" s="10">
        <f>SUM(C77:C78)</f>
        <v>300</v>
      </c>
      <c r="D79" s="10">
        <f>SUM(D77:D78)</f>
        <v>10.23</v>
      </c>
      <c r="E79" s="10">
        <f>SUM(E77:E78)</f>
        <v>11.35</v>
      </c>
      <c r="F79" s="10">
        <f>SUM(F77:F78)</f>
        <v>50.61</v>
      </c>
      <c r="G79" s="10">
        <f>SUM(G77:G78)</f>
        <v>362.6</v>
      </c>
      <c r="H79" s="11"/>
    </row>
    <row r="80" spans="1:8" s="45" customFormat="1" ht="13.5" thickBot="1" x14ac:dyDescent="0.25">
      <c r="A80" s="106" t="s">
        <v>43</v>
      </c>
      <c r="B80" s="107"/>
      <c r="C80" s="14">
        <f>C79+C76+C68</f>
        <v>1520</v>
      </c>
      <c r="D80" s="14">
        <f>D79+D76+D68</f>
        <v>57.91</v>
      </c>
      <c r="E80" s="14">
        <f>E79+E76+E68</f>
        <v>60.19</v>
      </c>
      <c r="F80" s="14">
        <f>F79+F76+F68</f>
        <v>252.05</v>
      </c>
      <c r="G80" s="14">
        <f>G79+G76+G68</f>
        <v>1772.7400000000002</v>
      </c>
      <c r="H80" s="15"/>
    </row>
    <row r="81" spans="1:8" s="45" customFormat="1" x14ac:dyDescent="0.2">
      <c r="A81" s="108" t="s">
        <v>80</v>
      </c>
      <c r="B81" s="109"/>
      <c r="C81" s="109"/>
      <c r="D81" s="109"/>
      <c r="E81" s="109"/>
      <c r="F81" s="109"/>
      <c r="G81" s="109"/>
      <c r="H81" s="110"/>
    </row>
    <row r="82" spans="1:8" x14ac:dyDescent="0.2">
      <c r="A82" s="104" t="s">
        <v>25</v>
      </c>
      <c r="B82" s="7" t="s">
        <v>81</v>
      </c>
      <c r="C82" s="8">
        <v>200</v>
      </c>
      <c r="D82" s="1">
        <v>7.92</v>
      </c>
      <c r="E82" s="1">
        <v>7.98</v>
      </c>
      <c r="F82" s="1">
        <v>36.94</v>
      </c>
      <c r="G82" s="2">
        <v>292.24</v>
      </c>
      <c r="H82" s="9">
        <v>267</v>
      </c>
    </row>
    <row r="83" spans="1:8" x14ac:dyDescent="0.2">
      <c r="A83" s="104"/>
      <c r="B83" s="7" t="s">
        <v>27</v>
      </c>
      <c r="C83" s="8">
        <v>100</v>
      </c>
      <c r="D83" s="1">
        <v>12.28</v>
      </c>
      <c r="E83" s="1">
        <v>10.31</v>
      </c>
      <c r="F83" s="1">
        <v>43.27</v>
      </c>
      <c r="G83" s="2">
        <v>276.37</v>
      </c>
      <c r="H83" s="9">
        <v>574</v>
      </c>
    </row>
    <row r="84" spans="1:8" x14ac:dyDescent="0.2">
      <c r="A84" s="104"/>
      <c r="B84" s="7" t="s">
        <v>48</v>
      </c>
      <c r="C84" s="8">
        <v>200</v>
      </c>
      <c r="D84" s="1">
        <v>0.26</v>
      </c>
      <c r="E84" s="1">
        <v>0</v>
      </c>
      <c r="F84" s="1">
        <v>7.24</v>
      </c>
      <c r="G84" s="2">
        <v>30.84</v>
      </c>
      <c r="H84" s="9">
        <v>494</v>
      </c>
    </row>
    <row r="85" spans="1:8" s="45" customFormat="1" x14ac:dyDescent="0.2">
      <c r="A85" s="104" t="s">
        <v>29</v>
      </c>
      <c r="B85" s="105"/>
      <c r="C85" s="10">
        <f>SUM(C82:C84)</f>
        <v>500</v>
      </c>
      <c r="D85" s="10">
        <f>SUM(D82:D84)</f>
        <v>20.46</v>
      </c>
      <c r="E85" s="10">
        <f>SUM(E82:E84)</f>
        <v>18.29</v>
      </c>
      <c r="F85" s="10">
        <f>SUM(F82:F84)</f>
        <v>87.45</v>
      </c>
      <c r="G85" s="10">
        <f>SUM(G82:G84)</f>
        <v>599.45000000000005</v>
      </c>
      <c r="H85" s="11"/>
    </row>
    <row r="86" spans="1:8" x14ac:dyDescent="0.2">
      <c r="A86" s="104" t="s">
        <v>30</v>
      </c>
      <c r="B86" s="7" t="s">
        <v>83</v>
      </c>
      <c r="C86" s="8">
        <v>200</v>
      </c>
      <c r="D86" s="1">
        <v>2.58</v>
      </c>
      <c r="E86" s="1">
        <v>4.6399999999999997</v>
      </c>
      <c r="F86" s="1">
        <v>15.2</v>
      </c>
      <c r="G86" s="2">
        <v>113.28</v>
      </c>
      <c r="H86" s="12" t="s">
        <v>82</v>
      </c>
    </row>
    <row r="87" spans="1:8" x14ac:dyDescent="0.2">
      <c r="A87" s="104"/>
      <c r="B87" s="7" t="s">
        <v>32</v>
      </c>
      <c r="C87" s="8">
        <v>90</v>
      </c>
      <c r="D87" s="1">
        <v>16.440000000000001</v>
      </c>
      <c r="E87" s="1">
        <v>19.3</v>
      </c>
      <c r="F87" s="1">
        <v>31.24</v>
      </c>
      <c r="G87" s="2">
        <v>295.36</v>
      </c>
      <c r="H87" s="9">
        <v>405</v>
      </c>
    </row>
    <row r="88" spans="1:8" x14ac:dyDescent="0.2">
      <c r="A88" s="104"/>
      <c r="B88" s="7" t="s">
        <v>94</v>
      </c>
      <c r="C88" s="8">
        <v>150</v>
      </c>
      <c r="D88" s="1">
        <v>3</v>
      </c>
      <c r="E88" s="1">
        <v>3.6</v>
      </c>
      <c r="F88" s="1">
        <v>30.45</v>
      </c>
      <c r="G88" s="2">
        <v>242.3</v>
      </c>
      <c r="H88" s="12" t="s">
        <v>93</v>
      </c>
    </row>
    <row r="89" spans="1:8" x14ac:dyDescent="0.2">
      <c r="A89" s="104"/>
      <c r="B89" s="7" t="s">
        <v>67</v>
      </c>
      <c r="C89" s="8">
        <v>200</v>
      </c>
      <c r="D89" s="1">
        <v>0.32</v>
      </c>
      <c r="E89" s="1">
        <v>0.14000000000000001</v>
      </c>
      <c r="F89" s="1">
        <v>11.46</v>
      </c>
      <c r="G89" s="2">
        <v>48.32</v>
      </c>
      <c r="H89" s="9">
        <v>519</v>
      </c>
    </row>
    <row r="90" spans="1:8" x14ac:dyDescent="0.2">
      <c r="A90" s="104"/>
      <c r="B90" s="7" t="s">
        <v>35</v>
      </c>
      <c r="C90" s="8">
        <v>30</v>
      </c>
      <c r="D90" s="1">
        <v>2.37</v>
      </c>
      <c r="E90" s="1">
        <v>0.3</v>
      </c>
      <c r="F90" s="1">
        <v>14.76</v>
      </c>
      <c r="G90" s="2">
        <v>70.5</v>
      </c>
      <c r="H90" s="9">
        <v>108</v>
      </c>
    </row>
    <row r="91" spans="1:8" x14ac:dyDescent="0.2">
      <c r="A91" s="104"/>
      <c r="B91" s="7" t="s">
        <v>34</v>
      </c>
      <c r="C91" s="8">
        <v>30</v>
      </c>
      <c r="D91" s="1">
        <v>1.98</v>
      </c>
      <c r="E91" s="1">
        <v>0.36</v>
      </c>
      <c r="F91" s="1">
        <v>10.02</v>
      </c>
      <c r="G91" s="2">
        <v>52.2</v>
      </c>
      <c r="H91" s="9">
        <v>109</v>
      </c>
    </row>
    <row r="92" spans="1:8" s="45" customFormat="1" x14ac:dyDescent="0.2">
      <c r="A92" s="104" t="s">
        <v>36</v>
      </c>
      <c r="B92" s="105"/>
      <c r="C92" s="10">
        <f>SUM(C86:C91)</f>
        <v>700</v>
      </c>
      <c r="D92" s="10">
        <f>SUM(D86:D91)</f>
        <v>26.690000000000005</v>
      </c>
      <c r="E92" s="10">
        <f>SUM(E86:E91)</f>
        <v>28.340000000000003</v>
      </c>
      <c r="F92" s="10">
        <f>SUM(F86:F91)</f>
        <v>113.13</v>
      </c>
      <c r="G92" s="10">
        <f>SUM(G86:G91)</f>
        <v>821.96000000000015</v>
      </c>
      <c r="H92" s="11"/>
    </row>
    <row r="93" spans="1:8" x14ac:dyDescent="0.2">
      <c r="A93" s="104" t="s">
        <v>37</v>
      </c>
      <c r="B93" s="49" t="s">
        <v>180</v>
      </c>
      <c r="C93" s="2">
        <v>200</v>
      </c>
      <c r="D93" s="2">
        <v>0.14000000000000001</v>
      </c>
      <c r="E93" s="2">
        <v>0.06</v>
      </c>
      <c r="F93" s="2">
        <v>8</v>
      </c>
      <c r="G93" s="2">
        <v>32.700000000000003</v>
      </c>
      <c r="H93" s="53" t="s">
        <v>181</v>
      </c>
    </row>
    <row r="94" spans="1:8" x14ac:dyDescent="0.2">
      <c r="A94" s="104"/>
      <c r="B94" s="7" t="s">
        <v>86</v>
      </c>
      <c r="C94" s="8">
        <v>100</v>
      </c>
      <c r="D94" s="1">
        <v>11.69</v>
      </c>
      <c r="E94" s="1">
        <v>11.58</v>
      </c>
      <c r="F94" s="1">
        <v>35.26</v>
      </c>
      <c r="G94" s="2">
        <v>282.20999999999998</v>
      </c>
      <c r="H94" s="12" t="s">
        <v>85</v>
      </c>
    </row>
    <row r="95" spans="1:8" s="45" customFormat="1" x14ac:dyDescent="0.2">
      <c r="A95" s="104" t="s">
        <v>42</v>
      </c>
      <c r="B95" s="105"/>
      <c r="C95" s="10">
        <f>SUM(C93:C94)</f>
        <v>300</v>
      </c>
      <c r="D95" s="10">
        <f>SUM(D93:D94)</f>
        <v>11.83</v>
      </c>
      <c r="E95" s="10">
        <f>SUM(E93:E94)</f>
        <v>11.64</v>
      </c>
      <c r="F95" s="10">
        <f>SUM(F93:F94)</f>
        <v>43.26</v>
      </c>
      <c r="G95" s="10">
        <f>SUM(G93:G94)</f>
        <v>314.90999999999997</v>
      </c>
      <c r="H95" s="11"/>
    </row>
    <row r="96" spans="1:8" s="45" customFormat="1" ht="13.5" thickBot="1" x14ac:dyDescent="0.25">
      <c r="A96" s="106" t="s">
        <v>43</v>
      </c>
      <c r="B96" s="107"/>
      <c r="C96" s="14">
        <f>C95+C92+C85</f>
        <v>1500</v>
      </c>
      <c r="D96" s="14">
        <f>D95+D92+D85</f>
        <v>58.980000000000004</v>
      </c>
      <c r="E96" s="14">
        <f>E95+E92+E85</f>
        <v>58.27</v>
      </c>
      <c r="F96" s="14">
        <f>F95+F92+F85</f>
        <v>243.83999999999997</v>
      </c>
      <c r="G96" s="14">
        <f>G95+G92+G85</f>
        <v>1736.3200000000002</v>
      </c>
      <c r="H96" s="15"/>
    </row>
    <row r="97" spans="1:8" s="45" customFormat="1" x14ac:dyDescent="0.2">
      <c r="A97" s="127" t="s">
        <v>182</v>
      </c>
      <c r="B97" s="128"/>
      <c r="C97" s="128"/>
      <c r="D97" s="128"/>
      <c r="E97" s="128"/>
      <c r="F97" s="128"/>
      <c r="G97" s="128"/>
      <c r="H97" s="129"/>
    </row>
    <row r="98" spans="1:8" s="45" customFormat="1" x14ac:dyDescent="0.2">
      <c r="A98" s="106" t="s">
        <v>25</v>
      </c>
      <c r="B98" s="7" t="s">
        <v>183</v>
      </c>
      <c r="C98" s="8">
        <v>200</v>
      </c>
      <c r="D98" s="1">
        <v>7.4</v>
      </c>
      <c r="E98" s="1">
        <v>9.1300000000000008</v>
      </c>
      <c r="F98" s="1">
        <v>26.36</v>
      </c>
      <c r="G98" s="2">
        <v>214.98</v>
      </c>
      <c r="H98" s="9">
        <v>423</v>
      </c>
    </row>
    <row r="99" spans="1:8" s="45" customFormat="1" x14ac:dyDescent="0.2">
      <c r="A99" s="130"/>
      <c r="B99" s="7" t="s">
        <v>98</v>
      </c>
      <c r="C99" s="8">
        <v>100</v>
      </c>
      <c r="D99" s="1">
        <v>10.37</v>
      </c>
      <c r="E99" s="1">
        <v>12.36</v>
      </c>
      <c r="F99" s="1">
        <v>41.77</v>
      </c>
      <c r="G99" s="2">
        <v>313.97000000000003</v>
      </c>
      <c r="H99" s="9">
        <v>563</v>
      </c>
    </row>
    <row r="100" spans="1:8" s="45" customFormat="1" x14ac:dyDescent="0.2">
      <c r="A100" s="131"/>
      <c r="B100" s="7" t="s">
        <v>48</v>
      </c>
      <c r="C100" s="8">
        <v>200</v>
      </c>
      <c r="D100" s="1">
        <v>0.26</v>
      </c>
      <c r="E100" s="1">
        <v>0</v>
      </c>
      <c r="F100" s="1">
        <v>7.24</v>
      </c>
      <c r="G100" s="2">
        <v>30.84</v>
      </c>
      <c r="H100" s="9">
        <v>494</v>
      </c>
    </row>
    <row r="101" spans="1:8" s="45" customFormat="1" x14ac:dyDescent="0.2">
      <c r="A101" s="132" t="s">
        <v>29</v>
      </c>
      <c r="B101" s="133"/>
      <c r="C101" s="10">
        <f>SUM(C98:C100)</f>
        <v>500</v>
      </c>
      <c r="D101" s="10">
        <f>SUM(D98:D100)</f>
        <v>18.03</v>
      </c>
      <c r="E101" s="10">
        <f>SUM(E98:E100)</f>
        <v>21.490000000000002</v>
      </c>
      <c r="F101" s="10">
        <f>SUM(F98:F100)</f>
        <v>75.36999999999999</v>
      </c>
      <c r="G101" s="10">
        <f>SUM(G98:G100)</f>
        <v>559.79000000000008</v>
      </c>
      <c r="H101" s="11"/>
    </row>
    <row r="102" spans="1:8" s="45" customFormat="1" x14ac:dyDescent="0.2">
      <c r="A102" s="106"/>
      <c r="B102" s="7" t="s">
        <v>184</v>
      </c>
      <c r="C102" s="8">
        <v>200</v>
      </c>
      <c r="D102" s="1">
        <v>2.5</v>
      </c>
      <c r="E102" s="1">
        <v>5.63</v>
      </c>
      <c r="F102" s="1">
        <v>9.8699999999999992</v>
      </c>
      <c r="G102" s="2">
        <v>102.36</v>
      </c>
      <c r="H102" s="12">
        <v>146</v>
      </c>
    </row>
    <row r="103" spans="1:8" s="45" customFormat="1" x14ac:dyDescent="0.2">
      <c r="A103" s="130"/>
      <c r="B103" s="7" t="s">
        <v>186</v>
      </c>
      <c r="C103" s="8">
        <v>90</v>
      </c>
      <c r="D103" s="1">
        <v>12.03</v>
      </c>
      <c r="E103" s="1">
        <v>17.649999999999999</v>
      </c>
      <c r="F103" s="1">
        <v>26.38</v>
      </c>
      <c r="G103" s="2">
        <v>289.54000000000002</v>
      </c>
      <c r="H103" s="9">
        <v>405</v>
      </c>
    </row>
    <row r="104" spans="1:8" s="45" customFormat="1" x14ac:dyDescent="0.2">
      <c r="A104" s="130"/>
      <c r="B104" s="7" t="s">
        <v>100</v>
      </c>
      <c r="C104" s="8">
        <v>150</v>
      </c>
      <c r="D104" s="1">
        <v>8.64</v>
      </c>
      <c r="E104" s="1">
        <v>3.91</v>
      </c>
      <c r="F104" s="1">
        <v>38.85</v>
      </c>
      <c r="G104" s="2">
        <v>225.67</v>
      </c>
      <c r="H104" s="9">
        <v>237</v>
      </c>
    </row>
    <row r="105" spans="1:8" s="45" customFormat="1" x14ac:dyDescent="0.2">
      <c r="A105" s="130"/>
      <c r="B105" s="7" t="s">
        <v>67</v>
      </c>
      <c r="C105" s="8">
        <v>200</v>
      </c>
      <c r="D105" s="1">
        <v>0.32</v>
      </c>
      <c r="E105" s="1">
        <v>0.14000000000000001</v>
      </c>
      <c r="F105" s="1">
        <v>11.46</v>
      </c>
      <c r="G105" s="2">
        <v>48.32</v>
      </c>
      <c r="H105" s="9">
        <v>519</v>
      </c>
    </row>
    <row r="106" spans="1:8" s="45" customFormat="1" x14ac:dyDescent="0.2">
      <c r="A106" s="130"/>
      <c r="B106" s="7" t="s">
        <v>35</v>
      </c>
      <c r="C106" s="8">
        <v>30</v>
      </c>
      <c r="D106" s="1">
        <v>2.37</v>
      </c>
      <c r="E106" s="1">
        <v>0.3</v>
      </c>
      <c r="F106" s="1">
        <v>14.76</v>
      </c>
      <c r="G106" s="2">
        <v>70.5</v>
      </c>
      <c r="H106" s="9">
        <v>108</v>
      </c>
    </row>
    <row r="107" spans="1:8" s="45" customFormat="1" x14ac:dyDescent="0.2">
      <c r="A107" s="131"/>
      <c r="B107" s="7" t="s">
        <v>34</v>
      </c>
      <c r="C107" s="8">
        <v>30</v>
      </c>
      <c r="D107" s="1">
        <v>1.98</v>
      </c>
      <c r="E107" s="1">
        <v>0.36</v>
      </c>
      <c r="F107" s="1">
        <v>10.02</v>
      </c>
      <c r="G107" s="2">
        <v>52.2</v>
      </c>
      <c r="H107" s="9">
        <v>109</v>
      </c>
    </row>
    <row r="108" spans="1:8" s="45" customFormat="1" x14ac:dyDescent="0.2">
      <c r="A108" s="132" t="s">
        <v>36</v>
      </c>
      <c r="B108" s="133"/>
      <c r="C108" s="10">
        <f>SUM(C102:C107)</f>
        <v>700</v>
      </c>
      <c r="D108" s="13">
        <f>SUM(D102:D107)</f>
        <v>27.840000000000003</v>
      </c>
      <c r="E108" s="13">
        <f t="shared" ref="E108:G108" si="0">SUM(E102:E107)</f>
        <v>27.99</v>
      </c>
      <c r="F108" s="13">
        <f t="shared" si="0"/>
        <v>111.34</v>
      </c>
      <c r="G108" s="13">
        <f t="shared" si="0"/>
        <v>788.59000000000015</v>
      </c>
      <c r="H108" s="11"/>
    </row>
    <row r="109" spans="1:8" s="45" customFormat="1" x14ac:dyDescent="0.2">
      <c r="A109" s="106" t="s">
        <v>37</v>
      </c>
      <c r="B109" s="7" t="s">
        <v>39</v>
      </c>
      <c r="C109" s="8">
        <v>200</v>
      </c>
      <c r="D109" s="1">
        <v>0.3</v>
      </c>
      <c r="E109" s="1">
        <v>0.12</v>
      </c>
      <c r="F109" s="1">
        <v>9.18</v>
      </c>
      <c r="G109" s="2">
        <v>39.74</v>
      </c>
      <c r="H109" s="12" t="s">
        <v>38</v>
      </c>
    </row>
    <row r="110" spans="1:8" s="45" customFormat="1" x14ac:dyDescent="0.2">
      <c r="A110" s="131"/>
      <c r="B110" s="7" t="s">
        <v>187</v>
      </c>
      <c r="C110" s="8">
        <v>100</v>
      </c>
      <c r="D110" s="1">
        <v>9.7100000000000009</v>
      </c>
      <c r="E110" s="1">
        <v>11.23</v>
      </c>
      <c r="F110" s="1">
        <v>38.65</v>
      </c>
      <c r="G110" s="2">
        <v>265.36</v>
      </c>
      <c r="H110" s="9">
        <v>573</v>
      </c>
    </row>
    <row r="111" spans="1:8" s="45" customFormat="1" x14ac:dyDescent="0.2">
      <c r="A111" s="132" t="s">
        <v>42</v>
      </c>
      <c r="B111" s="133"/>
      <c r="C111" s="10">
        <f>SUM(C109:C110)</f>
        <v>300</v>
      </c>
      <c r="D111" s="10">
        <f>SUM(D109:D110)</f>
        <v>10.010000000000002</v>
      </c>
      <c r="E111" s="10">
        <f>SUM(E109:E110)</f>
        <v>11.35</v>
      </c>
      <c r="F111" s="10">
        <f>SUM(F109:F110)</f>
        <v>47.83</v>
      </c>
      <c r="G111" s="10">
        <f>SUM(G109:G110)</f>
        <v>305.10000000000002</v>
      </c>
      <c r="H111" s="11"/>
    </row>
    <row r="112" spans="1:8" s="45" customFormat="1" ht="13.5" thickBot="1" x14ac:dyDescent="0.25">
      <c r="A112" s="134" t="s">
        <v>43</v>
      </c>
      <c r="B112" s="135"/>
      <c r="C112" s="14">
        <f>C101+C108+C111</f>
        <v>1500</v>
      </c>
      <c r="D112" s="14">
        <f>D101+D108+D111</f>
        <v>55.88000000000001</v>
      </c>
      <c r="E112" s="14">
        <f>E101+E108+E111</f>
        <v>60.830000000000005</v>
      </c>
      <c r="F112" s="14">
        <f>F101+F108+F111</f>
        <v>234.53999999999996</v>
      </c>
      <c r="G112" s="14">
        <f>G101+G108+G111</f>
        <v>1653.48</v>
      </c>
      <c r="H112" s="15"/>
    </row>
    <row r="113" spans="1:8" s="45" customFormat="1" x14ac:dyDescent="0.2">
      <c r="A113" s="108" t="s">
        <v>188</v>
      </c>
      <c r="B113" s="109"/>
      <c r="C113" s="109"/>
      <c r="D113" s="109"/>
      <c r="E113" s="109"/>
      <c r="F113" s="109"/>
      <c r="G113" s="109"/>
      <c r="H113" s="110"/>
    </row>
    <row r="114" spans="1:8" x14ac:dyDescent="0.2">
      <c r="A114" s="104" t="s">
        <v>25</v>
      </c>
      <c r="B114" s="7" t="s">
        <v>26</v>
      </c>
      <c r="C114" s="8">
        <v>200</v>
      </c>
      <c r="D114" s="1">
        <v>7.74</v>
      </c>
      <c r="E114" s="1">
        <v>9.16</v>
      </c>
      <c r="F114" s="1">
        <v>40.42</v>
      </c>
      <c r="G114" s="2">
        <v>220.62</v>
      </c>
      <c r="H114" s="9">
        <v>268</v>
      </c>
    </row>
    <row r="115" spans="1:8" x14ac:dyDescent="0.2">
      <c r="A115" s="104"/>
      <c r="B115" s="7" t="s">
        <v>60</v>
      </c>
      <c r="C115" s="8">
        <v>100</v>
      </c>
      <c r="D115" s="1">
        <v>9.93</v>
      </c>
      <c r="E115" s="1">
        <v>11.72</v>
      </c>
      <c r="F115" s="1">
        <v>40.19</v>
      </c>
      <c r="G115" s="2">
        <v>276.61</v>
      </c>
      <c r="H115" s="9">
        <v>270</v>
      </c>
    </row>
    <row r="116" spans="1:8" x14ac:dyDescent="0.2">
      <c r="A116" s="104"/>
      <c r="B116" s="7" t="s">
        <v>28</v>
      </c>
      <c r="C116" s="8">
        <v>200</v>
      </c>
      <c r="D116" s="1">
        <v>0.2</v>
      </c>
      <c r="E116" s="1">
        <v>0</v>
      </c>
      <c r="F116" s="1">
        <v>7.02</v>
      </c>
      <c r="G116" s="2">
        <v>28.46</v>
      </c>
      <c r="H116" s="9">
        <v>143</v>
      </c>
    </row>
    <row r="117" spans="1:8" s="45" customFormat="1" x14ac:dyDescent="0.2">
      <c r="A117" s="104" t="s">
        <v>29</v>
      </c>
      <c r="B117" s="105"/>
      <c r="C117" s="10">
        <f>SUM(C114:C116)</f>
        <v>500</v>
      </c>
      <c r="D117" s="10">
        <f>SUM(D114:D116)</f>
        <v>17.87</v>
      </c>
      <c r="E117" s="10">
        <f>SUM(E114:E116)</f>
        <v>20.880000000000003</v>
      </c>
      <c r="F117" s="10">
        <f>SUM(F114:F116)</f>
        <v>87.63</v>
      </c>
      <c r="G117" s="10">
        <f>SUM(G114:G116)</f>
        <v>525.69000000000005</v>
      </c>
      <c r="H117" s="11"/>
    </row>
    <row r="118" spans="1:8" x14ac:dyDescent="0.2">
      <c r="A118" s="104" t="s">
        <v>30</v>
      </c>
      <c r="B118" s="7" t="s">
        <v>202</v>
      </c>
      <c r="C118" s="8">
        <v>200</v>
      </c>
      <c r="D118" s="1">
        <v>1.54</v>
      </c>
      <c r="E118" s="1">
        <v>4.9400000000000004</v>
      </c>
      <c r="F118" s="1">
        <v>9.82</v>
      </c>
      <c r="G118" s="2">
        <v>90.08</v>
      </c>
      <c r="H118" s="12" t="s">
        <v>87</v>
      </c>
    </row>
    <row r="119" spans="1:8" x14ac:dyDescent="0.2">
      <c r="A119" s="104"/>
      <c r="B119" s="7" t="s">
        <v>32</v>
      </c>
      <c r="C119" s="8">
        <v>90</v>
      </c>
      <c r="D119" s="1">
        <v>16.440000000000001</v>
      </c>
      <c r="E119" s="1">
        <v>19.3</v>
      </c>
      <c r="F119" s="1">
        <v>31.24</v>
      </c>
      <c r="G119" s="2">
        <v>295.36</v>
      </c>
      <c r="H119" s="9">
        <v>405</v>
      </c>
    </row>
    <row r="120" spans="1:8" x14ac:dyDescent="0.2">
      <c r="A120" s="104"/>
      <c r="B120" s="7" t="s">
        <v>66</v>
      </c>
      <c r="C120" s="8">
        <v>150</v>
      </c>
      <c r="D120" s="1">
        <v>5.8</v>
      </c>
      <c r="E120" s="1">
        <v>2.91</v>
      </c>
      <c r="F120" s="1">
        <v>35.549999999999997</v>
      </c>
      <c r="G120" s="2">
        <v>229.2</v>
      </c>
      <c r="H120" s="9">
        <v>291</v>
      </c>
    </row>
    <row r="121" spans="1:8" x14ac:dyDescent="0.2">
      <c r="A121" s="104"/>
      <c r="B121" s="7" t="s">
        <v>33</v>
      </c>
      <c r="C121" s="8">
        <v>200</v>
      </c>
      <c r="D121" s="1">
        <v>0.08</v>
      </c>
      <c r="E121" s="1">
        <v>0</v>
      </c>
      <c r="F121" s="1">
        <v>10.62</v>
      </c>
      <c r="G121" s="2">
        <v>40.44</v>
      </c>
      <c r="H121" s="9">
        <v>508</v>
      </c>
    </row>
    <row r="122" spans="1:8" x14ac:dyDescent="0.2">
      <c r="A122" s="104"/>
      <c r="B122" s="7" t="s">
        <v>35</v>
      </c>
      <c r="C122" s="8">
        <v>30</v>
      </c>
      <c r="D122" s="1">
        <v>2.37</v>
      </c>
      <c r="E122" s="1">
        <v>0.3</v>
      </c>
      <c r="F122" s="1">
        <v>14.76</v>
      </c>
      <c r="G122" s="2">
        <v>70.5</v>
      </c>
      <c r="H122" s="9">
        <v>108</v>
      </c>
    </row>
    <row r="123" spans="1:8" x14ac:dyDescent="0.2">
      <c r="A123" s="104"/>
      <c r="B123" s="7" t="s">
        <v>34</v>
      </c>
      <c r="C123" s="8">
        <v>30</v>
      </c>
      <c r="D123" s="1">
        <v>1.98</v>
      </c>
      <c r="E123" s="1">
        <v>0.36</v>
      </c>
      <c r="F123" s="1">
        <v>10.02</v>
      </c>
      <c r="G123" s="2">
        <v>52.2</v>
      </c>
      <c r="H123" s="9">
        <v>109</v>
      </c>
    </row>
    <row r="124" spans="1:8" s="45" customFormat="1" x14ac:dyDescent="0.2">
      <c r="A124" s="104" t="s">
        <v>36</v>
      </c>
      <c r="B124" s="105"/>
      <c r="C124" s="10">
        <f>SUM(C118:C123)</f>
        <v>700</v>
      </c>
      <c r="D124" s="10">
        <f>SUM(D118:D123)</f>
        <v>28.21</v>
      </c>
      <c r="E124" s="10">
        <f>SUM(E118:E123)</f>
        <v>27.810000000000002</v>
      </c>
      <c r="F124" s="10">
        <f>SUM(F118:F123)</f>
        <v>112.01</v>
      </c>
      <c r="G124" s="10">
        <f>SUM(G118:G123)</f>
        <v>777.78</v>
      </c>
      <c r="H124" s="11"/>
    </row>
    <row r="125" spans="1:8" x14ac:dyDescent="0.2">
      <c r="A125" s="104" t="s">
        <v>37</v>
      </c>
      <c r="B125" s="7" t="s">
        <v>39</v>
      </c>
      <c r="C125" s="8">
        <v>200</v>
      </c>
      <c r="D125" s="1">
        <v>0.24</v>
      </c>
      <c r="E125" s="1">
        <v>0.06</v>
      </c>
      <c r="F125" s="1">
        <v>10.16</v>
      </c>
      <c r="G125" s="2">
        <v>42.14</v>
      </c>
      <c r="H125" s="12" t="s">
        <v>38</v>
      </c>
    </row>
    <row r="126" spans="1:8" x14ac:dyDescent="0.2">
      <c r="A126" s="104"/>
      <c r="B126" s="7" t="s">
        <v>86</v>
      </c>
      <c r="C126" s="8">
        <v>100</v>
      </c>
      <c r="D126" s="1">
        <v>11.69</v>
      </c>
      <c r="E126" s="1">
        <v>11.58</v>
      </c>
      <c r="F126" s="1">
        <v>35.26</v>
      </c>
      <c r="G126" s="2">
        <v>282.20999999999998</v>
      </c>
      <c r="H126" s="12" t="s">
        <v>85</v>
      </c>
    </row>
    <row r="127" spans="1:8" s="45" customFormat="1" x14ac:dyDescent="0.2">
      <c r="A127" s="104" t="s">
        <v>42</v>
      </c>
      <c r="B127" s="105"/>
      <c r="C127" s="10">
        <f>SUM(C125:C126)</f>
        <v>300</v>
      </c>
      <c r="D127" s="10">
        <f>SUM(D125:D126)</f>
        <v>11.93</v>
      </c>
      <c r="E127" s="10">
        <f>SUM(E125:E126)</f>
        <v>11.64</v>
      </c>
      <c r="F127" s="10">
        <f>SUM(F125:F126)</f>
        <v>45.42</v>
      </c>
      <c r="G127" s="10">
        <f>SUM(G125:G126)</f>
        <v>324.34999999999997</v>
      </c>
      <c r="H127" s="11"/>
    </row>
    <row r="128" spans="1:8" s="45" customFormat="1" ht="13.5" thickBot="1" x14ac:dyDescent="0.25">
      <c r="A128" s="106" t="s">
        <v>43</v>
      </c>
      <c r="B128" s="107"/>
      <c r="C128" s="14">
        <f>C127+C124+C117</f>
        <v>1500</v>
      </c>
      <c r="D128" s="14">
        <f>D127+D124+D117</f>
        <v>58.010000000000005</v>
      </c>
      <c r="E128" s="14">
        <f>E127+E124+E117</f>
        <v>60.330000000000005</v>
      </c>
      <c r="F128" s="14">
        <f>F127+F124+F117</f>
        <v>245.06</v>
      </c>
      <c r="G128" s="14">
        <f>G127+G124+G117</f>
        <v>1627.82</v>
      </c>
      <c r="H128" s="15"/>
    </row>
    <row r="129" spans="1:8" s="45" customFormat="1" x14ac:dyDescent="0.2">
      <c r="A129" s="108" t="s">
        <v>97</v>
      </c>
      <c r="B129" s="109"/>
      <c r="C129" s="109"/>
      <c r="D129" s="109"/>
      <c r="E129" s="109"/>
      <c r="F129" s="109"/>
      <c r="G129" s="109"/>
      <c r="H129" s="110"/>
    </row>
    <row r="130" spans="1:8" x14ac:dyDescent="0.2">
      <c r="A130" s="104" t="s">
        <v>25</v>
      </c>
      <c r="B130" s="7" t="s">
        <v>90</v>
      </c>
      <c r="C130" s="8">
        <v>200</v>
      </c>
      <c r="D130" s="1">
        <v>17.68</v>
      </c>
      <c r="E130" s="1">
        <v>18.899999999999999</v>
      </c>
      <c r="F130" s="1">
        <v>58.64</v>
      </c>
      <c r="G130" s="2">
        <v>440.37</v>
      </c>
      <c r="H130" s="9">
        <v>302</v>
      </c>
    </row>
    <row r="131" spans="1:8" x14ac:dyDescent="0.2">
      <c r="A131" s="104"/>
      <c r="B131" s="7" t="s">
        <v>175</v>
      </c>
      <c r="C131" s="8">
        <v>100</v>
      </c>
      <c r="D131" s="1">
        <v>0.4</v>
      </c>
      <c r="E131" s="1">
        <v>0.4</v>
      </c>
      <c r="F131" s="1">
        <v>9.8000000000000007</v>
      </c>
      <c r="G131" s="2">
        <v>47</v>
      </c>
      <c r="H131" s="12" t="s">
        <v>71</v>
      </c>
    </row>
    <row r="132" spans="1:8" x14ac:dyDescent="0.2">
      <c r="A132" s="104"/>
      <c r="B132" s="7" t="s">
        <v>48</v>
      </c>
      <c r="C132" s="8">
        <v>200</v>
      </c>
      <c r="D132" s="1">
        <v>0.26</v>
      </c>
      <c r="E132" s="1">
        <v>0</v>
      </c>
      <c r="F132" s="1">
        <v>7.24</v>
      </c>
      <c r="G132" s="2">
        <v>30.84</v>
      </c>
      <c r="H132" s="9">
        <v>494</v>
      </c>
    </row>
    <row r="133" spans="1:8" s="45" customFormat="1" x14ac:dyDescent="0.2">
      <c r="A133" s="104" t="s">
        <v>29</v>
      </c>
      <c r="B133" s="105"/>
      <c r="C133" s="10">
        <f>SUM(C130:C132)</f>
        <v>500</v>
      </c>
      <c r="D133" s="10">
        <f>SUM(D130:D132)</f>
        <v>18.34</v>
      </c>
      <c r="E133" s="10">
        <f>SUM(E130:E132)</f>
        <v>19.299999999999997</v>
      </c>
      <c r="F133" s="10">
        <f>SUM(F130:F132)</f>
        <v>75.679999999999993</v>
      </c>
      <c r="G133" s="10">
        <f>SUM(G130:G132)</f>
        <v>518.21</v>
      </c>
      <c r="H133" s="11"/>
    </row>
    <row r="134" spans="1:8" x14ac:dyDescent="0.2">
      <c r="A134" s="104" t="s">
        <v>30</v>
      </c>
      <c r="B134" s="7" t="s">
        <v>203</v>
      </c>
      <c r="C134" s="8">
        <v>200</v>
      </c>
      <c r="D134" s="1">
        <v>2.82</v>
      </c>
      <c r="E134" s="1">
        <v>4.34</v>
      </c>
      <c r="F134" s="1">
        <v>6.74</v>
      </c>
      <c r="G134" s="2">
        <v>105.28</v>
      </c>
      <c r="H134" s="12" t="s">
        <v>91</v>
      </c>
    </row>
    <row r="135" spans="1:8" x14ac:dyDescent="0.2">
      <c r="A135" s="104"/>
      <c r="B135" s="7" t="s">
        <v>92</v>
      </c>
      <c r="C135" s="8">
        <v>90</v>
      </c>
      <c r="D135" s="1">
        <v>16.690000000000001</v>
      </c>
      <c r="E135" s="1">
        <v>17.97</v>
      </c>
      <c r="F135" s="1">
        <v>37.85</v>
      </c>
      <c r="G135" s="2">
        <v>275.86</v>
      </c>
      <c r="H135" s="9">
        <v>372</v>
      </c>
    </row>
    <row r="136" spans="1:8" x14ac:dyDescent="0.2">
      <c r="A136" s="104"/>
      <c r="B136" s="7" t="s">
        <v>94</v>
      </c>
      <c r="C136" s="8">
        <v>150</v>
      </c>
      <c r="D136" s="1">
        <v>3</v>
      </c>
      <c r="E136" s="1">
        <v>3.6</v>
      </c>
      <c r="F136" s="1">
        <v>30.45</v>
      </c>
      <c r="G136" s="2">
        <v>242.3</v>
      </c>
      <c r="H136" s="12" t="s">
        <v>93</v>
      </c>
    </row>
    <row r="137" spans="1:8" x14ac:dyDescent="0.2">
      <c r="A137" s="104"/>
      <c r="B137" s="7" t="s">
        <v>67</v>
      </c>
      <c r="C137" s="8">
        <v>200</v>
      </c>
      <c r="D137" s="1">
        <v>0.32</v>
      </c>
      <c r="E137" s="1">
        <v>0.14000000000000001</v>
      </c>
      <c r="F137" s="1">
        <v>11.46</v>
      </c>
      <c r="G137" s="2">
        <v>48.32</v>
      </c>
      <c r="H137" s="9">
        <v>519</v>
      </c>
    </row>
    <row r="138" spans="1:8" x14ac:dyDescent="0.2">
      <c r="A138" s="104"/>
      <c r="B138" s="7" t="s">
        <v>35</v>
      </c>
      <c r="C138" s="8">
        <v>30</v>
      </c>
      <c r="D138" s="1">
        <v>2.37</v>
      </c>
      <c r="E138" s="1">
        <v>0.3</v>
      </c>
      <c r="F138" s="1">
        <v>14.76</v>
      </c>
      <c r="G138" s="2">
        <v>70.5</v>
      </c>
      <c r="H138" s="9">
        <v>108</v>
      </c>
    </row>
    <row r="139" spans="1:8" x14ac:dyDescent="0.2">
      <c r="A139" s="104"/>
      <c r="B139" s="7" t="s">
        <v>34</v>
      </c>
      <c r="C139" s="8">
        <v>30</v>
      </c>
      <c r="D139" s="1">
        <v>1.98</v>
      </c>
      <c r="E139" s="1">
        <v>0.36</v>
      </c>
      <c r="F139" s="1">
        <v>10.02</v>
      </c>
      <c r="G139" s="2">
        <v>52.2</v>
      </c>
      <c r="H139" s="9">
        <v>109</v>
      </c>
    </row>
    <row r="140" spans="1:8" s="45" customFormat="1" x14ac:dyDescent="0.2">
      <c r="A140" s="104" t="s">
        <v>36</v>
      </c>
      <c r="B140" s="105"/>
      <c r="C140" s="10">
        <f>SUM(C134:C139)</f>
        <v>700</v>
      </c>
      <c r="D140" s="10">
        <f>SUM(D134:D139)</f>
        <v>27.180000000000003</v>
      </c>
      <c r="E140" s="10">
        <f>SUM(E134:E139)</f>
        <v>26.71</v>
      </c>
      <c r="F140" s="10">
        <f>SUM(F134:F139)</f>
        <v>111.28</v>
      </c>
      <c r="G140" s="10">
        <f>SUM(G134:G139)</f>
        <v>794.46000000000015</v>
      </c>
      <c r="H140" s="11"/>
    </row>
    <row r="141" spans="1:8" x14ac:dyDescent="0.2">
      <c r="A141" s="104" t="s">
        <v>37</v>
      </c>
      <c r="B141" s="49" t="s">
        <v>180</v>
      </c>
      <c r="C141" s="2">
        <v>200</v>
      </c>
      <c r="D141" s="2">
        <v>0.14000000000000001</v>
      </c>
      <c r="E141" s="2">
        <v>0.06</v>
      </c>
      <c r="F141" s="2">
        <v>8</v>
      </c>
      <c r="G141" s="2">
        <v>32.700000000000003</v>
      </c>
      <c r="H141" s="12" t="s">
        <v>181</v>
      </c>
    </row>
    <row r="142" spans="1:8" x14ac:dyDescent="0.2">
      <c r="A142" s="104"/>
      <c r="B142" s="7" t="s">
        <v>96</v>
      </c>
      <c r="C142" s="8">
        <v>100</v>
      </c>
      <c r="D142" s="1">
        <v>11.7</v>
      </c>
      <c r="E142" s="1">
        <v>11.25</v>
      </c>
      <c r="F142" s="1">
        <v>37.799999999999997</v>
      </c>
      <c r="G142" s="2">
        <v>272.3</v>
      </c>
      <c r="H142" s="12" t="s">
        <v>95</v>
      </c>
    </row>
    <row r="143" spans="1:8" s="45" customFormat="1" x14ac:dyDescent="0.2">
      <c r="A143" s="104" t="s">
        <v>42</v>
      </c>
      <c r="B143" s="105"/>
      <c r="C143" s="10">
        <f>SUM(C141:C142)</f>
        <v>300</v>
      </c>
      <c r="D143" s="10">
        <f>SUM(D141:D142)</f>
        <v>11.84</v>
      </c>
      <c r="E143" s="10">
        <f>SUM(E141:E142)</f>
        <v>11.31</v>
      </c>
      <c r="F143" s="10">
        <f>SUM(F141:F142)</f>
        <v>45.8</v>
      </c>
      <c r="G143" s="10">
        <f>SUM(G141:G142)</f>
        <v>305</v>
      </c>
      <c r="H143" s="11"/>
    </row>
    <row r="144" spans="1:8" s="45" customFormat="1" ht="13.5" thickBot="1" x14ac:dyDescent="0.25">
      <c r="A144" s="106" t="s">
        <v>43</v>
      </c>
      <c r="B144" s="107"/>
      <c r="C144" s="14">
        <f>C143+C140+C133</f>
        <v>1500</v>
      </c>
      <c r="D144" s="14">
        <f>D143+D140+D133</f>
        <v>57.36</v>
      </c>
      <c r="E144" s="14">
        <f>E143+E140+E133</f>
        <v>57.32</v>
      </c>
      <c r="F144" s="14">
        <f>F143+F140+F133</f>
        <v>232.76</v>
      </c>
      <c r="G144" s="14">
        <f>G143+G140+G133</f>
        <v>1617.67</v>
      </c>
      <c r="H144" s="15"/>
    </row>
    <row r="145" spans="1:16" s="45" customFormat="1" x14ac:dyDescent="0.2">
      <c r="A145" s="108" t="s">
        <v>103</v>
      </c>
      <c r="B145" s="109"/>
      <c r="C145" s="109"/>
      <c r="D145" s="109"/>
      <c r="E145" s="109"/>
      <c r="F145" s="109"/>
      <c r="G145" s="109"/>
      <c r="H145" s="110"/>
    </row>
    <row r="146" spans="1:16" x14ac:dyDescent="0.2">
      <c r="A146" s="104" t="s">
        <v>25</v>
      </c>
      <c r="B146" s="7" t="s">
        <v>59</v>
      </c>
      <c r="C146" s="8">
        <v>200</v>
      </c>
      <c r="D146" s="1">
        <v>7.82</v>
      </c>
      <c r="E146" s="1">
        <v>7.04</v>
      </c>
      <c r="F146" s="1">
        <v>40.6</v>
      </c>
      <c r="G146" s="2">
        <v>257.32</v>
      </c>
      <c r="H146" s="9">
        <v>250</v>
      </c>
    </row>
    <row r="147" spans="1:16" x14ac:dyDescent="0.2">
      <c r="A147" s="104"/>
      <c r="B147" s="7" t="s">
        <v>98</v>
      </c>
      <c r="C147" s="8">
        <v>100</v>
      </c>
      <c r="D147" s="1">
        <v>10.37</v>
      </c>
      <c r="E147" s="1">
        <v>12.36</v>
      </c>
      <c r="F147" s="1">
        <v>41.77</v>
      </c>
      <c r="G147" s="2">
        <v>313.97000000000003</v>
      </c>
      <c r="H147" s="9">
        <v>563</v>
      </c>
    </row>
    <row r="148" spans="1:16" x14ac:dyDescent="0.2">
      <c r="A148" s="104"/>
      <c r="B148" s="49" t="s">
        <v>177</v>
      </c>
      <c r="C148" s="2">
        <v>200</v>
      </c>
      <c r="D148" s="3">
        <v>0.22</v>
      </c>
      <c r="E148" s="4">
        <v>0.06</v>
      </c>
      <c r="F148" s="4">
        <v>7.2</v>
      </c>
      <c r="G148" s="50">
        <v>29.08</v>
      </c>
      <c r="H148" s="51" t="s">
        <v>176</v>
      </c>
      <c r="J148" s="94"/>
      <c r="K148" s="27"/>
      <c r="L148" s="5"/>
      <c r="M148" s="6"/>
      <c r="N148" s="6"/>
      <c r="O148" s="95"/>
      <c r="P148" s="26"/>
    </row>
    <row r="149" spans="1:16" s="45" customFormat="1" x14ac:dyDescent="0.2">
      <c r="A149" s="104" t="s">
        <v>29</v>
      </c>
      <c r="B149" s="105"/>
      <c r="C149" s="10">
        <f>SUM(C146:C148)</f>
        <v>500</v>
      </c>
      <c r="D149" s="10">
        <f>SUM(D146:D148)</f>
        <v>18.409999999999997</v>
      </c>
      <c r="E149" s="10">
        <f>SUM(E146:E148)</f>
        <v>19.459999999999997</v>
      </c>
      <c r="F149" s="10">
        <f>SUM(F146:F148)</f>
        <v>89.570000000000007</v>
      </c>
      <c r="G149" s="10">
        <f>SUM(G146:G148)</f>
        <v>600.37</v>
      </c>
      <c r="H149" s="11"/>
    </row>
    <row r="150" spans="1:16" x14ac:dyDescent="0.2">
      <c r="A150" s="104" t="s">
        <v>30</v>
      </c>
      <c r="B150" s="7" t="s">
        <v>62</v>
      </c>
      <c r="C150" s="8">
        <v>200</v>
      </c>
      <c r="D150" s="1">
        <v>4.5</v>
      </c>
      <c r="E150" s="1">
        <v>4.54</v>
      </c>
      <c r="F150" s="1">
        <v>17.28</v>
      </c>
      <c r="G150" s="2">
        <v>128.22</v>
      </c>
      <c r="H150" s="12" t="s">
        <v>61</v>
      </c>
    </row>
    <row r="151" spans="1:16" x14ac:dyDescent="0.2">
      <c r="A151" s="104"/>
      <c r="B151" s="7" t="s">
        <v>99</v>
      </c>
      <c r="C151" s="8">
        <v>90</v>
      </c>
      <c r="D151" s="1">
        <v>9.73</v>
      </c>
      <c r="E151" s="1">
        <v>17.989999999999998</v>
      </c>
      <c r="F151" s="1">
        <v>15.96</v>
      </c>
      <c r="G151" s="2">
        <v>216.77</v>
      </c>
      <c r="H151" s="12" t="s">
        <v>63</v>
      </c>
    </row>
    <row r="152" spans="1:16" x14ac:dyDescent="0.2">
      <c r="A152" s="104"/>
      <c r="B152" s="7" t="s">
        <v>65</v>
      </c>
      <c r="C152" s="8">
        <v>20</v>
      </c>
      <c r="D152" s="1">
        <v>0.12</v>
      </c>
      <c r="E152" s="1">
        <v>0.75</v>
      </c>
      <c r="F152" s="1">
        <v>1.07</v>
      </c>
      <c r="G152" s="2">
        <v>11.5</v>
      </c>
      <c r="H152" s="9">
        <v>453</v>
      </c>
    </row>
    <row r="153" spans="1:16" x14ac:dyDescent="0.2">
      <c r="A153" s="104"/>
      <c r="B153" s="7" t="s">
        <v>100</v>
      </c>
      <c r="C153" s="8">
        <v>150</v>
      </c>
      <c r="D153" s="1">
        <v>8.64</v>
      </c>
      <c r="E153" s="1">
        <v>3.91</v>
      </c>
      <c r="F153" s="1">
        <v>38.85</v>
      </c>
      <c r="G153" s="2">
        <v>225.67</v>
      </c>
      <c r="H153" s="9">
        <v>237</v>
      </c>
    </row>
    <row r="154" spans="1:16" x14ac:dyDescent="0.2">
      <c r="A154" s="104"/>
      <c r="B154" s="7" t="s">
        <v>53</v>
      </c>
      <c r="C154" s="8">
        <v>200</v>
      </c>
      <c r="D154" s="1">
        <v>1.04</v>
      </c>
      <c r="E154" s="1">
        <v>0.06</v>
      </c>
      <c r="F154" s="1">
        <v>17.18</v>
      </c>
      <c r="G154" s="2">
        <v>72.94</v>
      </c>
      <c r="H154" s="12" t="s">
        <v>52</v>
      </c>
    </row>
    <row r="155" spans="1:16" x14ac:dyDescent="0.2">
      <c r="A155" s="104"/>
      <c r="B155" s="7" t="s">
        <v>35</v>
      </c>
      <c r="C155" s="8">
        <v>30</v>
      </c>
      <c r="D155" s="1">
        <v>2.37</v>
      </c>
      <c r="E155" s="1">
        <v>0.3</v>
      </c>
      <c r="F155" s="1">
        <v>14.76</v>
      </c>
      <c r="G155" s="2">
        <v>70.5</v>
      </c>
      <c r="H155" s="9">
        <v>108</v>
      </c>
    </row>
    <row r="156" spans="1:16" x14ac:dyDescent="0.2">
      <c r="A156" s="104"/>
      <c r="B156" s="7" t="s">
        <v>34</v>
      </c>
      <c r="C156" s="8">
        <v>30</v>
      </c>
      <c r="D156" s="1">
        <v>1.98</v>
      </c>
      <c r="E156" s="1">
        <v>0.36</v>
      </c>
      <c r="F156" s="1">
        <v>10.02</v>
      </c>
      <c r="G156" s="2">
        <v>52.2</v>
      </c>
      <c r="H156" s="9">
        <v>109</v>
      </c>
    </row>
    <row r="157" spans="1:16" s="45" customFormat="1" x14ac:dyDescent="0.2">
      <c r="A157" s="104" t="s">
        <v>36</v>
      </c>
      <c r="B157" s="105"/>
      <c r="C157" s="10">
        <f>SUM(C150:C156)</f>
        <v>720</v>
      </c>
      <c r="D157" s="10">
        <f>SUM(D150:D156)</f>
        <v>28.380000000000003</v>
      </c>
      <c r="E157" s="10">
        <f>SUM(E150:E156)</f>
        <v>27.909999999999997</v>
      </c>
      <c r="F157" s="10">
        <f>SUM(F150:F156)</f>
        <v>115.12</v>
      </c>
      <c r="G157" s="10">
        <f>SUM(G150:G156)</f>
        <v>777.8</v>
      </c>
      <c r="H157" s="11"/>
    </row>
    <row r="158" spans="1:16" x14ac:dyDescent="0.2">
      <c r="A158" s="104" t="s">
        <v>37</v>
      </c>
      <c r="B158" s="52" t="s">
        <v>178</v>
      </c>
      <c r="C158" s="2">
        <v>200</v>
      </c>
      <c r="D158" s="2">
        <v>0.12</v>
      </c>
      <c r="E158" s="2">
        <v>0.2</v>
      </c>
      <c r="F158" s="2">
        <v>8.58</v>
      </c>
      <c r="G158" s="2">
        <v>34.340000000000003</v>
      </c>
      <c r="H158" s="12" t="s">
        <v>179</v>
      </c>
    </row>
    <row r="159" spans="1:16" x14ac:dyDescent="0.2">
      <c r="A159" s="104"/>
      <c r="B159" s="7" t="s">
        <v>102</v>
      </c>
      <c r="C159" s="8">
        <v>100</v>
      </c>
      <c r="D159" s="1">
        <v>10.59</v>
      </c>
      <c r="E159" s="1">
        <v>11.36</v>
      </c>
      <c r="F159" s="1">
        <v>43.56</v>
      </c>
      <c r="G159" s="2">
        <v>270.16000000000003</v>
      </c>
      <c r="H159" s="12" t="s">
        <v>101</v>
      </c>
    </row>
    <row r="160" spans="1:16" s="45" customFormat="1" x14ac:dyDescent="0.2">
      <c r="A160" s="104" t="s">
        <v>42</v>
      </c>
      <c r="B160" s="105"/>
      <c r="C160" s="10">
        <f>SUM(C158:C159)</f>
        <v>300</v>
      </c>
      <c r="D160" s="10">
        <f t="shared" ref="D160:G160" si="1">SUM(D158:D159)</f>
        <v>10.709999999999999</v>
      </c>
      <c r="E160" s="10">
        <f t="shared" si="1"/>
        <v>11.559999999999999</v>
      </c>
      <c r="F160" s="10">
        <f t="shared" si="1"/>
        <v>52.14</v>
      </c>
      <c r="G160" s="10">
        <f t="shared" si="1"/>
        <v>304.5</v>
      </c>
      <c r="H160" s="11"/>
    </row>
    <row r="161" spans="1:8" s="45" customFormat="1" ht="13.5" thickBot="1" x14ac:dyDescent="0.25">
      <c r="A161" s="106" t="s">
        <v>43</v>
      </c>
      <c r="B161" s="107"/>
      <c r="C161" s="14">
        <f>C160+C157+C149</f>
        <v>1520</v>
      </c>
      <c r="D161" s="14">
        <f>D160+D157+D149</f>
        <v>57.5</v>
      </c>
      <c r="E161" s="14">
        <f>E160+E157+E149</f>
        <v>58.929999999999993</v>
      </c>
      <c r="F161" s="14">
        <f>F160+F157+F149</f>
        <v>256.83</v>
      </c>
      <c r="G161" s="14">
        <f>G160+G157+G149</f>
        <v>1682.67</v>
      </c>
      <c r="H161" s="15"/>
    </row>
    <row r="162" spans="1:8" s="45" customFormat="1" x14ac:dyDescent="0.2">
      <c r="A162" s="108" t="s">
        <v>107</v>
      </c>
      <c r="B162" s="109"/>
      <c r="C162" s="109"/>
      <c r="D162" s="109"/>
      <c r="E162" s="109"/>
      <c r="F162" s="109"/>
      <c r="G162" s="109"/>
      <c r="H162" s="110"/>
    </row>
    <row r="163" spans="1:8" x14ac:dyDescent="0.2">
      <c r="A163" s="104" t="s">
        <v>25</v>
      </c>
      <c r="B163" s="7" t="s">
        <v>70</v>
      </c>
      <c r="C163" s="8">
        <v>200</v>
      </c>
      <c r="D163" s="1">
        <v>12.28</v>
      </c>
      <c r="E163" s="1">
        <v>14.76</v>
      </c>
      <c r="F163" s="1">
        <v>25.66</v>
      </c>
      <c r="G163" s="2">
        <v>287.23</v>
      </c>
      <c r="H163" s="9">
        <v>266</v>
      </c>
    </row>
    <row r="164" spans="1:8" x14ac:dyDescent="0.2">
      <c r="A164" s="104"/>
      <c r="B164" s="7" t="s">
        <v>47</v>
      </c>
      <c r="C164" s="8">
        <v>100</v>
      </c>
      <c r="D164" s="1">
        <v>8.0299999999999994</v>
      </c>
      <c r="E164" s="1">
        <v>5.81</v>
      </c>
      <c r="F164" s="1">
        <v>57.39</v>
      </c>
      <c r="G164" s="2">
        <v>318</v>
      </c>
      <c r="H164" s="9">
        <v>564</v>
      </c>
    </row>
    <row r="165" spans="1:8" x14ac:dyDescent="0.2">
      <c r="A165" s="104"/>
      <c r="B165" s="7" t="s">
        <v>28</v>
      </c>
      <c r="C165" s="8">
        <v>200</v>
      </c>
      <c r="D165" s="1">
        <v>0.2</v>
      </c>
      <c r="E165" s="1">
        <v>0</v>
      </c>
      <c r="F165" s="1">
        <v>7.02</v>
      </c>
      <c r="G165" s="2">
        <v>28.46</v>
      </c>
      <c r="H165" s="9">
        <v>143</v>
      </c>
    </row>
    <row r="166" spans="1:8" s="45" customFormat="1" x14ac:dyDescent="0.2">
      <c r="A166" s="104" t="s">
        <v>29</v>
      </c>
      <c r="B166" s="105"/>
      <c r="C166" s="10">
        <f>SUM(C163:C165)</f>
        <v>500</v>
      </c>
      <c r="D166" s="10">
        <f>SUM(D163:D165)</f>
        <v>20.509999999999998</v>
      </c>
      <c r="E166" s="10">
        <f>SUM(E163:E165)</f>
        <v>20.57</v>
      </c>
      <c r="F166" s="10">
        <f>SUM(F163:F165)</f>
        <v>90.07</v>
      </c>
      <c r="G166" s="10">
        <f>SUM(G163:G165)</f>
        <v>633.69000000000005</v>
      </c>
      <c r="H166" s="11"/>
    </row>
    <row r="167" spans="1:8" x14ac:dyDescent="0.2">
      <c r="A167" s="104" t="s">
        <v>30</v>
      </c>
      <c r="B167" s="7" t="s">
        <v>74</v>
      </c>
      <c r="C167" s="8">
        <v>200</v>
      </c>
      <c r="D167" s="1">
        <v>2.2400000000000002</v>
      </c>
      <c r="E167" s="1">
        <v>4.22</v>
      </c>
      <c r="F167" s="1">
        <v>7.4</v>
      </c>
      <c r="G167" s="2">
        <v>77.260000000000005</v>
      </c>
      <c r="H167" s="12" t="s">
        <v>73</v>
      </c>
    </row>
    <row r="168" spans="1:8" x14ac:dyDescent="0.2">
      <c r="A168" s="104"/>
      <c r="B168" s="7" t="s">
        <v>105</v>
      </c>
      <c r="C168" s="8">
        <v>90</v>
      </c>
      <c r="D168" s="1">
        <v>12.65</v>
      </c>
      <c r="E168" s="1">
        <v>17.100000000000001</v>
      </c>
      <c r="F168" s="1">
        <v>25.92</v>
      </c>
      <c r="G168" s="2">
        <v>307.2</v>
      </c>
      <c r="H168" s="12" t="s">
        <v>104</v>
      </c>
    </row>
    <row r="169" spans="1:8" x14ac:dyDescent="0.2">
      <c r="A169" s="104"/>
      <c r="B169" s="7" t="s">
        <v>65</v>
      </c>
      <c r="C169" s="8">
        <v>20</v>
      </c>
      <c r="D169" s="1">
        <v>0.12</v>
      </c>
      <c r="E169" s="1">
        <v>0.75</v>
      </c>
      <c r="F169" s="1">
        <v>1.07</v>
      </c>
      <c r="G169" s="2">
        <v>11.5</v>
      </c>
      <c r="H169" s="9">
        <v>453</v>
      </c>
    </row>
    <row r="170" spans="1:8" x14ac:dyDescent="0.2">
      <c r="A170" s="104"/>
      <c r="B170" s="7" t="s">
        <v>106</v>
      </c>
      <c r="C170" s="8">
        <v>150</v>
      </c>
      <c r="D170" s="1">
        <v>7.61</v>
      </c>
      <c r="E170" s="1">
        <v>6.42</v>
      </c>
      <c r="F170" s="1">
        <v>42.02</v>
      </c>
      <c r="G170" s="2">
        <v>218.52</v>
      </c>
      <c r="H170" s="9">
        <v>243</v>
      </c>
    </row>
    <row r="171" spans="1:8" x14ac:dyDescent="0.2">
      <c r="A171" s="104"/>
      <c r="B171" s="7" t="s">
        <v>33</v>
      </c>
      <c r="C171" s="8">
        <v>200</v>
      </c>
      <c r="D171" s="1">
        <v>0.08</v>
      </c>
      <c r="E171" s="1">
        <v>0</v>
      </c>
      <c r="F171" s="1">
        <v>10.62</v>
      </c>
      <c r="G171" s="2">
        <v>40.44</v>
      </c>
      <c r="H171" s="9">
        <v>508</v>
      </c>
    </row>
    <row r="172" spans="1:8" x14ac:dyDescent="0.2">
      <c r="A172" s="104"/>
      <c r="B172" s="7" t="s">
        <v>35</v>
      </c>
      <c r="C172" s="8">
        <v>30</v>
      </c>
      <c r="D172" s="1">
        <v>2.37</v>
      </c>
      <c r="E172" s="1">
        <v>0.3</v>
      </c>
      <c r="F172" s="1">
        <v>14.76</v>
      </c>
      <c r="G172" s="2">
        <v>70.5</v>
      </c>
      <c r="H172" s="9">
        <v>108</v>
      </c>
    </row>
    <row r="173" spans="1:8" x14ac:dyDescent="0.2">
      <c r="A173" s="104"/>
      <c r="B173" s="7" t="s">
        <v>34</v>
      </c>
      <c r="C173" s="8">
        <v>30</v>
      </c>
      <c r="D173" s="1">
        <v>1.98</v>
      </c>
      <c r="E173" s="1">
        <v>0.36</v>
      </c>
      <c r="F173" s="1">
        <v>10.02</v>
      </c>
      <c r="G173" s="2">
        <v>52.2</v>
      </c>
      <c r="H173" s="9">
        <v>109</v>
      </c>
    </row>
    <row r="174" spans="1:8" s="45" customFormat="1" x14ac:dyDescent="0.2">
      <c r="A174" s="104" t="s">
        <v>36</v>
      </c>
      <c r="B174" s="105"/>
      <c r="C174" s="10">
        <f>SUM(C167:C173)</f>
        <v>720</v>
      </c>
      <c r="D174" s="10">
        <f t="shared" ref="D174:G174" si="2">SUM(D167:D173)</f>
        <v>27.05</v>
      </c>
      <c r="E174" s="10">
        <f t="shared" si="2"/>
        <v>29.150000000000002</v>
      </c>
      <c r="F174" s="10">
        <f t="shared" si="2"/>
        <v>111.81</v>
      </c>
      <c r="G174" s="10">
        <f t="shared" si="2"/>
        <v>777.62000000000012</v>
      </c>
      <c r="H174" s="11"/>
    </row>
    <row r="175" spans="1:8" x14ac:dyDescent="0.2">
      <c r="A175" s="104" t="s">
        <v>37</v>
      </c>
      <c r="B175" s="7" t="s">
        <v>77</v>
      </c>
      <c r="C175" s="8">
        <v>200</v>
      </c>
      <c r="D175" s="1">
        <v>0</v>
      </c>
      <c r="E175" s="1">
        <v>0</v>
      </c>
      <c r="F175" s="1">
        <v>15</v>
      </c>
      <c r="G175" s="2">
        <v>95</v>
      </c>
      <c r="H175" s="9">
        <v>614</v>
      </c>
    </row>
    <row r="176" spans="1:8" x14ac:dyDescent="0.2">
      <c r="A176" s="104"/>
      <c r="B176" s="7" t="s">
        <v>86</v>
      </c>
      <c r="C176" s="8">
        <v>100</v>
      </c>
      <c r="D176" s="1">
        <v>11.69</v>
      </c>
      <c r="E176" s="1">
        <v>11.58</v>
      </c>
      <c r="F176" s="1">
        <v>35.26</v>
      </c>
      <c r="G176" s="2">
        <v>282.20999999999998</v>
      </c>
      <c r="H176" s="12" t="s">
        <v>85</v>
      </c>
    </row>
    <row r="177" spans="1:8" s="45" customFormat="1" x14ac:dyDescent="0.2">
      <c r="A177" s="104" t="s">
        <v>42</v>
      </c>
      <c r="B177" s="105"/>
      <c r="C177" s="10">
        <f>SUM(C175:C176)</f>
        <v>300</v>
      </c>
      <c r="D177" s="10">
        <f t="shared" ref="D177:G177" si="3">SUM(D175:D176)</f>
        <v>11.69</v>
      </c>
      <c r="E177" s="10">
        <f t="shared" si="3"/>
        <v>11.58</v>
      </c>
      <c r="F177" s="10">
        <f t="shared" si="3"/>
        <v>50.26</v>
      </c>
      <c r="G177" s="10">
        <f t="shared" si="3"/>
        <v>377.21</v>
      </c>
      <c r="H177" s="11"/>
    </row>
    <row r="178" spans="1:8" s="45" customFormat="1" ht="13.5" thickBot="1" x14ac:dyDescent="0.25">
      <c r="A178" s="106" t="s">
        <v>43</v>
      </c>
      <c r="B178" s="107"/>
      <c r="C178" s="14">
        <f>C177+C174+C166</f>
        <v>1520</v>
      </c>
      <c r="D178" s="14">
        <f t="shared" ref="D178:G178" si="4">D177+D174+D166</f>
        <v>59.25</v>
      </c>
      <c r="E178" s="14">
        <f t="shared" si="4"/>
        <v>61.300000000000004</v>
      </c>
      <c r="F178" s="14">
        <f t="shared" si="4"/>
        <v>252.14</v>
      </c>
      <c r="G178" s="14">
        <f t="shared" si="4"/>
        <v>1788.5200000000002</v>
      </c>
      <c r="H178" s="15"/>
    </row>
    <row r="179" spans="1:8" s="45" customFormat="1" x14ac:dyDescent="0.2">
      <c r="A179" s="108" t="s">
        <v>189</v>
      </c>
      <c r="B179" s="109"/>
      <c r="C179" s="109"/>
      <c r="D179" s="109"/>
      <c r="E179" s="109"/>
      <c r="F179" s="109"/>
      <c r="G179" s="109"/>
      <c r="H179" s="110"/>
    </row>
    <row r="180" spans="1:8" x14ac:dyDescent="0.2">
      <c r="A180" s="104" t="s">
        <v>25</v>
      </c>
      <c r="B180" s="7" t="s">
        <v>108</v>
      </c>
      <c r="C180" s="8">
        <v>200</v>
      </c>
      <c r="D180" s="1">
        <v>7.42</v>
      </c>
      <c r="E180" s="1">
        <v>10.199999999999999</v>
      </c>
      <c r="F180" s="1">
        <v>40.54</v>
      </c>
      <c r="G180" s="2">
        <v>315.26</v>
      </c>
      <c r="H180" s="9">
        <v>296</v>
      </c>
    </row>
    <row r="181" spans="1:8" x14ac:dyDescent="0.2">
      <c r="A181" s="104"/>
      <c r="B181" s="7" t="s">
        <v>27</v>
      </c>
      <c r="C181" s="8">
        <v>100</v>
      </c>
      <c r="D181" s="1">
        <v>12.28</v>
      </c>
      <c r="E181" s="1">
        <v>10.31</v>
      </c>
      <c r="F181" s="1">
        <v>43.27</v>
      </c>
      <c r="G181" s="2">
        <v>276.37</v>
      </c>
      <c r="H181" s="9">
        <v>574</v>
      </c>
    </row>
    <row r="182" spans="1:8" x14ac:dyDescent="0.2">
      <c r="A182" s="104"/>
      <c r="B182" s="7" t="s">
        <v>48</v>
      </c>
      <c r="C182" s="8">
        <v>200</v>
      </c>
      <c r="D182" s="1">
        <v>0.26</v>
      </c>
      <c r="E182" s="1">
        <v>0</v>
      </c>
      <c r="F182" s="1">
        <v>7.24</v>
      </c>
      <c r="G182" s="2">
        <v>30.84</v>
      </c>
      <c r="H182" s="9">
        <v>494</v>
      </c>
    </row>
    <row r="183" spans="1:8" s="45" customFormat="1" x14ac:dyDescent="0.2">
      <c r="A183" s="104" t="s">
        <v>29</v>
      </c>
      <c r="B183" s="105"/>
      <c r="C183" s="10">
        <f>SUM(C180:C182)</f>
        <v>500</v>
      </c>
      <c r="D183" s="10">
        <f>SUM(D180:D182)</f>
        <v>19.96</v>
      </c>
      <c r="E183" s="10">
        <f>SUM(E180:E182)</f>
        <v>20.509999999999998</v>
      </c>
      <c r="F183" s="10">
        <f>SUM(F180:F182)</f>
        <v>91.05</v>
      </c>
      <c r="G183" s="10">
        <f>SUM(G180:G182)</f>
        <v>622.47</v>
      </c>
      <c r="H183" s="11"/>
    </row>
    <row r="184" spans="1:8" x14ac:dyDescent="0.2">
      <c r="A184" s="104" t="s">
        <v>30</v>
      </c>
      <c r="B184" s="7" t="s">
        <v>204</v>
      </c>
      <c r="C184" s="8">
        <v>200</v>
      </c>
      <c r="D184" s="1">
        <v>2.58</v>
      </c>
      <c r="E184" s="1">
        <v>4.6399999999999997</v>
      </c>
      <c r="F184" s="1">
        <v>15.2</v>
      </c>
      <c r="G184" s="2">
        <v>113.28</v>
      </c>
      <c r="H184" s="12" t="s">
        <v>82</v>
      </c>
    </row>
    <row r="185" spans="1:8" x14ac:dyDescent="0.2">
      <c r="A185" s="104"/>
      <c r="B185" s="7" t="s">
        <v>84</v>
      </c>
      <c r="C185" s="8">
        <v>240</v>
      </c>
      <c r="D185" s="1">
        <v>20.56</v>
      </c>
      <c r="E185" s="1">
        <v>22.58</v>
      </c>
      <c r="F185" s="1">
        <v>75.23</v>
      </c>
      <c r="G185" s="2">
        <v>548.23</v>
      </c>
      <c r="H185" s="9">
        <v>407</v>
      </c>
    </row>
    <row r="186" spans="1:8" x14ac:dyDescent="0.2">
      <c r="A186" s="104"/>
      <c r="B186" s="7" t="s">
        <v>67</v>
      </c>
      <c r="C186" s="8">
        <v>200</v>
      </c>
      <c r="D186" s="1">
        <v>0.32</v>
      </c>
      <c r="E186" s="1">
        <v>0.14000000000000001</v>
      </c>
      <c r="F186" s="1">
        <v>11.46</v>
      </c>
      <c r="G186" s="2">
        <v>48.32</v>
      </c>
      <c r="H186" s="9">
        <v>519</v>
      </c>
    </row>
    <row r="187" spans="1:8" x14ac:dyDescent="0.2">
      <c r="A187" s="104"/>
      <c r="B187" s="7" t="s">
        <v>35</v>
      </c>
      <c r="C187" s="8">
        <v>30</v>
      </c>
      <c r="D187" s="1">
        <v>2.37</v>
      </c>
      <c r="E187" s="1">
        <v>0.3</v>
      </c>
      <c r="F187" s="1">
        <v>14.76</v>
      </c>
      <c r="G187" s="2">
        <v>70.5</v>
      </c>
      <c r="H187" s="9">
        <v>108</v>
      </c>
    </row>
    <row r="188" spans="1:8" x14ac:dyDescent="0.2">
      <c r="A188" s="104"/>
      <c r="B188" s="7" t="s">
        <v>34</v>
      </c>
      <c r="C188" s="8">
        <v>30</v>
      </c>
      <c r="D188" s="1">
        <v>1.98</v>
      </c>
      <c r="E188" s="1">
        <v>0.36</v>
      </c>
      <c r="F188" s="1">
        <v>10.02</v>
      </c>
      <c r="G188" s="2">
        <v>52.2</v>
      </c>
      <c r="H188" s="9">
        <v>109</v>
      </c>
    </row>
    <row r="189" spans="1:8" s="45" customFormat="1" x14ac:dyDescent="0.2">
      <c r="A189" s="104" t="s">
        <v>36</v>
      </c>
      <c r="B189" s="105"/>
      <c r="C189" s="10">
        <f>SUM(C184:C188)</f>
        <v>700</v>
      </c>
      <c r="D189" s="10">
        <f>SUM(D184:D188)</f>
        <v>27.810000000000002</v>
      </c>
      <c r="E189" s="10">
        <f>SUM(E184:E188)</f>
        <v>28.02</v>
      </c>
      <c r="F189" s="10">
        <f>SUM(F184:F188)</f>
        <v>126.67000000000002</v>
      </c>
      <c r="G189" s="10">
        <f>SUM(G184:G188)</f>
        <v>832.53000000000009</v>
      </c>
      <c r="H189" s="11"/>
    </row>
    <row r="190" spans="1:8" x14ac:dyDescent="0.2">
      <c r="A190" s="104" t="s">
        <v>37</v>
      </c>
      <c r="B190" s="7" t="s">
        <v>110</v>
      </c>
      <c r="C190" s="8">
        <v>200</v>
      </c>
      <c r="D190" s="1">
        <v>0.2</v>
      </c>
      <c r="E190" s="1">
        <v>0.2</v>
      </c>
      <c r="F190" s="1">
        <v>22.8</v>
      </c>
      <c r="G190" s="2">
        <v>100</v>
      </c>
      <c r="H190" s="12" t="s">
        <v>109</v>
      </c>
    </row>
    <row r="191" spans="1:8" x14ac:dyDescent="0.2">
      <c r="A191" s="104"/>
      <c r="B191" s="7" t="s">
        <v>112</v>
      </c>
      <c r="C191" s="8">
        <v>100</v>
      </c>
      <c r="D191" s="1">
        <v>11.1</v>
      </c>
      <c r="E191" s="1">
        <v>10.58</v>
      </c>
      <c r="F191" s="1">
        <v>22.3</v>
      </c>
      <c r="G191" s="2">
        <v>266.13</v>
      </c>
      <c r="H191" s="12" t="s">
        <v>111</v>
      </c>
    </row>
    <row r="192" spans="1:8" s="45" customFormat="1" x14ac:dyDescent="0.2">
      <c r="A192" s="104" t="s">
        <v>42</v>
      </c>
      <c r="B192" s="105"/>
      <c r="C192" s="10">
        <f>SUM(C190:C191)</f>
        <v>300</v>
      </c>
      <c r="D192" s="10">
        <f t="shared" ref="D192:G192" si="5">SUM(D190:D191)</f>
        <v>11.299999999999999</v>
      </c>
      <c r="E192" s="10">
        <f t="shared" si="5"/>
        <v>10.78</v>
      </c>
      <c r="F192" s="10">
        <f t="shared" si="5"/>
        <v>45.1</v>
      </c>
      <c r="G192" s="10">
        <f t="shared" si="5"/>
        <v>366.13</v>
      </c>
      <c r="H192" s="11"/>
    </row>
    <row r="193" spans="1:8" s="45" customFormat="1" ht="13.5" thickBot="1" x14ac:dyDescent="0.25">
      <c r="A193" s="138" t="s">
        <v>43</v>
      </c>
      <c r="B193" s="139"/>
      <c r="C193" s="16">
        <f>C192+C189+C183</f>
        <v>1500</v>
      </c>
      <c r="D193" s="16">
        <f>D192+D189+D183</f>
        <v>59.07</v>
      </c>
      <c r="E193" s="16">
        <f>E192+E189+E183</f>
        <v>59.309999999999995</v>
      </c>
      <c r="F193" s="16">
        <f>F192+F189+F183</f>
        <v>262.82</v>
      </c>
      <c r="G193" s="16">
        <f>G192+G189+G183</f>
        <v>1821.13</v>
      </c>
      <c r="H193" s="17"/>
    </row>
    <row r="194" spans="1:8" s="45" customFormat="1" x14ac:dyDescent="0.2">
      <c r="A194" s="127" t="s">
        <v>190</v>
      </c>
      <c r="B194" s="128"/>
      <c r="C194" s="128"/>
      <c r="D194" s="128"/>
      <c r="E194" s="128"/>
      <c r="F194" s="128"/>
      <c r="G194" s="128"/>
      <c r="H194" s="129"/>
    </row>
    <row r="195" spans="1:8" s="45" customFormat="1" x14ac:dyDescent="0.2">
      <c r="A195" s="106" t="s">
        <v>25</v>
      </c>
      <c r="B195" s="7" t="s">
        <v>183</v>
      </c>
      <c r="C195" s="8">
        <v>200</v>
      </c>
      <c r="D195" s="1">
        <v>7.4</v>
      </c>
      <c r="E195" s="1">
        <v>9.1300000000000008</v>
      </c>
      <c r="F195" s="1">
        <v>26.36</v>
      </c>
      <c r="G195" s="2">
        <v>214.98</v>
      </c>
      <c r="H195" s="9">
        <v>423</v>
      </c>
    </row>
    <row r="196" spans="1:8" s="45" customFormat="1" x14ac:dyDescent="0.2">
      <c r="A196" s="130"/>
      <c r="B196" s="7" t="s">
        <v>60</v>
      </c>
      <c r="C196" s="8">
        <v>100</v>
      </c>
      <c r="D196" s="1">
        <v>9.93</v>
      </c>
      <c r="E196" s="1">
        <v>11.72</v>
      </c>
      <c r="F196" s="1">
        <v>40.19</v>
      </c>
      <c r="G196" s="2">
        <v>276.61</v>
      </c>
      <c r="H196" s="9">
        <v>270</v>
      </c>
    </row>
    <row r="197" spans="1:8" s="45" customFormat="1" x14ac:dyDescent="0.2">
      <c r="A197" s="131"/>
      <c r="B197" s="7" t="s">
        <v>48</v>
      </c>
      <c r="C197" s="8">
        <v>200</v>
      </c>
      <c r="D197" s="1">
        <v>0.26</v>
      </c>
      <c r="E197" s="1">
        <v>0</v>
      </c>
      <c r="F197" s="1">
        <v>7.24</v>
      </c>
      <c r="G197" s="2">
        <v>30.84</v>
      </c>
      <c r="H197" s="9">
        <v>494</v>
      </c>
    </row>
    <row r="198" spans="1:8" s="45" customFormat="1" x14ac:dyDescent="0.2">
      <c r="A198" s="132" t="s">
        <v>29</v>
      </c>
      <c r="B198" s="133"/>
      <c r="C198" s="10">
        <f>SUM(C195:C197)</f>
        <v>500</v>
      </c>
      <c r="D198" s="10">
        <f>SUM(D195:D197)</f>
        <v>17.59</v>
      </c>
      <c r="E198" s="10">
        <f>SUM(E195:E197)</f>
        <v>20.85</v>
      </c>
      <c r="F198" s="10">
        <f>SUM(F195:F197)</f>
        <v>73.789999999999992</v>
      </c>
      <c r="G198" s="10">
        <f>SUM(G195:G197)</f>
        <v>522.43000000000006</v>
      </c>
      <c r="H198" s="11"/>
    </row>
    <row r="199" spans="1:8" s="45" customFormat="1" x14ac:dyDescent="0.2">
      <c r="A199" s="155" t="s">
        <v>30</v>
      </c>
      <c r="B199" s="7" t="s">
        <v>191</v>
      </c>
      <c r="C199" s="8">
        <v>200</v>
      </c>
      <c r="D199" s="1">
        <v>2.2000000000000002</v>
      </c>
      <c r="E199" s="1">
        <v>4.63</v>
      </c>
      <c r="F199" s="1">
        <v>8.74</v>
      </c>
      <c r="G199" s="2">
        <v>100.36</v>
      </c>
      <c r="H199" s="12" t="s">
        <v>185</v>
      </c>
    </row>
    <row r="200" spans="1:8" s="45" customFormat="1" x14ac:dyDescent="0.2">
      <c r="A200" s="121"/>
      <c r="B200" s="7" t="s">
        <v>192</v>
      </c>
      <c r="C200" s="8">
        <v>90</v>
      </c>
      <c r="D200" s="1">
        <v>12.22</v>
      </c>
      <c r="E200" s="1">
        <v>14.56</v>
      </c>
      <c r="F200" s="1">
        <v>17.920000000000002</v>
      </c>
      <c r="G200" s="2">
        <v>212.08</v>
      </c>
      <c r="H200" s="9">
        <v>343</v>
      </c>
    </row>
    <row r="201" spans="1:8" s="45" customFormat="1" x14ac:dyDescent="0.2">
      <c r="A201" s="121"/>
      <c r="B201" s="7" t="s">
        <v>193</v>
      </c>
      <c r="C201" s="8">
        <v>150</v>
      </c>
      <c r="D201" s="1">
        <v>5.87</v>
      </c>
      <c r="E201" s="1">
        <v>9.6999999999999993</v>
      </c>
      <c r="F201" s="1">
        <v>40.08</v>
      </c>
      <c r="G201" s="2">
        <v>248.03</v>
      </c>
      <c r="H201" s="9">
        <v>414</v>
      </c>
    </row>
    <row r="202" spans="1:8" s="45" customFormat="1" x14ac:dyDescent="0.2">
      <c r="A202" s="121"/>
      <c r="B202" s="7" t="s">
        <v>53</v>
      </c>
      <c r="C202" s="8">
        <v>200</v>
      </c>
      <c r="D202" s="1">
        <v>1.92</v>
      </c>
      <c r="E202" s="1">
        <v>0.12</v>
      </c>
      <c r="F202" s="1">
        <v>25.86</v>
      </c>
      <c r="G202" s="2">
        <v>112.36</v>
      </c>
      <c r="H202" s="12" t="s">
        <v>52</v>
      </c>
    </row>
    <row r="203" spans="1:8" s="45" customFormat="1" x14ac:dyDescent="0.2">
      <c r="A203" s="121"/>
      <c r="B203" s="7" t="s">
        <v>35</v>
      </c>
      <c r="C203" s="8">
        <v>30</v>
      </c>
      <c r="D203" s="1">
        <v>2.37</v>
      </c>
      <c r="E203" s="1">
        <v>0.3</v>
      </c>
      <c r="F203" s="1">
        <v>14.76</v>
      </c>
      <c r="G203" s="2">
        <v>70.5</v>
      </c>
      <c r="H203" s="9">
        <v>108</v>
      </c>
    </row>
    <row r="204" spans="1:8" s="45" customFormat="1" x14ac:dyDescent="0.2">
      <c r="A204" s="156"/>
      <c r="B204" s="7" t="s">
        <v>34</v>
      </c>
      <c r="C204" s="8">
        <v>30</v>
      </c>
      <c r="D204" s="1">
        <v>1.98</v>
      </c>
      <c r="E204" s="1">
        <v>0.36</v>
      </c>
      <c r="F204" s="1">
        <v>10.02</v>
      </c>
      <c r="G204" s="2">
        <v>52.2</v>
      </c>
      <c r="H204" s="9">
        <v>109</v>
      </c>
    </row>
    <row r="205" spans="1:8" s="45" customFormat="1" x14ac:dyDescent="0.2">
      <c r="A205" s="18"/>
      <c r="B205" s="7"/>
      <c r="C205" s="8"/>
      <c r="D205" s="1"/>
      <c r="E205" s="1"/>
      <c r="F205" s="1"/>
      <c r="G205" s="2"/>
      <c r="H205" s="9"/>
    </row>
    <row r="206" spans="1:8" s="45" customFormat="1" x14ac:dyDescent="0.2">
      <c r="A206" s="132" t="s">
        <v>36</v>
      </c>
      <c r="B206" s="133"/>
      <c r="C206" s="10">
        <f>SUM(C199:C205)</f>
        <v>700</v>
      </c>
      <c r="D206" s="10">
        <f>SUM(D199:D205)</f>
        <v>26.560000000000002</v>
      </c>
      <c r="E206" s="13">
        <f>SUM(E199:E205)</f>
        <v>29.67</v>
      </c>
      <c r="F206" s="10">
        <f>SUM(F199:F205)</f>
        <v>117.38000000000001</v>
      </c>
      <c r="G206" s="10">
        <f>SUM(G199:G205)</f>
        <v>795.53000000000009</v>
      </c>
      <c r="H206" s="11"/>
    </row>
    <row r="207" spans="1:8" s="45" customFormat="1" x14ac:dyDescent="0.2">
      <c r="A207" s="106" t="s">
        <v>37</v>
      </c>
      <c r="B207" s="7" t="s">
        <v>33</v>
      </c>
      <c r="C207" s="8">
        <v>200</v>
      </c>
      <c r="D207" s="1">
        <v>0.08</v>
      </c>
      <c r="E207" s="1">
        <v>0</v>
      </c>
      <c r="F207" s="1">
        <v>10.62</v>
      </c>
      <c r="G207" s="2">
        <v>40.44</v>
      </c>
      <c r="H207" s="9">
        <v>508</v>
      </c>
    </row>
    <row r="208" spans="1:8" s="45" customFormat="1" x14ac:dyDescent="0.2">
      <c r="A208" s="131"/>
      <c r="B208" s="7" t="s">
        <v>57</v>
      </c>
      <c r="C208" s="8">
        <v>100</v>
      </c>
      <c r="D208" s="1">
        <v>9.9</v>
      </c>
      <c r="E208" s="1">
        <v>10.3</v>
      </c>
      <c r="F208" s="1">
        <v>32.07</v>
      </c>
      <c r="G208" s="2">
        <v>271.23</v>
      </c>
      <c r="H208" s="12" t="s">
        <v>56</v>
      </c>
    </row>
    <row r="209" spans="1:8" s="45" customFormat="1" x14ac:dyDescent="0.2">
      <c r="A209" s="132" t="s">
        <v>42</v>
      </c>
      <c r="B209" s="133"/>
      <c r="C209" s="10">
        <f>SUM(C207:C208)</f>
        <v>300</v>
      </c>
      <c r="D209" s="10">
        <f>SUM(D207:D208)</f>
        <v>9.98</v>
      </c>
      <c r="E209" s="10">
        <f>SUM(E207:E208)</f>
        <v>10.3</v>
      </c>
      <c r="F209" s="10">
        <f>SUM(F207:F208)</f>
        <v>42.69</v>
      </c>
      <c r="G209" s="10">
        <f>SUM(G207:G208)</f>
        <v>311.67</v>
      </c>
      <c r="H209" s="11"/>
    </row>
    <row r="210" spans="1:8" s="45" customFormat="1" ht="13.5" thickBot="1" x14ac:dyDescent="0.25">
      <c r="A210" s="138" t="s">
        <v>43</v>
      </c>
      <c r="B210" s="139"/>
      <c r="C210" s="16">
        <f>C198+C206+C209</f>
        <v>1500</v>
      </c>
      <c r="D210" s="16">
        <f>D198+D206+D209</f>
        <v>54.13000000000001</v>
      </c>
      <c r="E210" s="16">
        <f>E198+E206+E209</f>
        <v>60.820000000000007</v>
      </c>
      <c r="F210" s="16">
        <f>F198+F206+F209</f>
        <v>233.86</v>
      </c>
      <c r="G210" s="16">
        <f>G198+G206+G209</f>
        <v>1629.63</v>
      </c>
      <c r="H210" s="17"/>
    </row>
    <row r="211" spans="1:8" s="45" customFormat="1" x14ac:dyDescent="0.2">
      <c r="A211" s="96"/>
      <c r="B211" s="96"/>
      <c r="C211" s="97"/>
      <c r="D211" s="97"/>
      <c r="E211" s="97"/>
      <c r="F211" s="97"/>
      <c r="G211" s="97"/>
      <c r="H211" s="97"/>
    </row>
    <row r="212" spans="1:8" s="45" customFormat="1" ht="15.75" thickBot="1" x14ac:dyDescent="0.25">
      <c r="A212" s="154" t="s">
        <v>199</v>
      </c>
      <c r="B212" s="154"/>
      <c r="C212" s="154"/>
      <c r="D212" s="154"/>
      <c r="E212" s="154"/>
      <c r="F212" s="154"/>
      <c r="G212" s="154"/>
      <c r="H212" s="154"/>
    </row>
    <row r="213" spans="1:8" s="45" customFormat="1" ht="26.25" customHeight="1" x14ac:dyDescent="0.2">
      <c r="A213" s="108"/>
      <c r="B213" s="109"/>
      <c r="C213" s="98" t="s">
        <v>200</v>
      </c>
      <c r="D213" s="141" t="s">
        <v>123</v>
      </c>
      <c r="E213" s="141"/>
      <c r="F213" s="141"/>
      <c r="G213" s="99" t="s">
        <v>201</v>
      </c>
    </row>
    <row r="214" spans="1:8" s="45" customFormat="1" ht="15" x14ac:dyDescent="0.25">
      <c r="A214" s="104"/>
      <c r="B214" s="105"/>
      <c r="C214" s="58"/>
      <c r="D214" s="59" t="s">
        <v>125</v>
      </c>
      <c r="E214" s="59" t="s">
        <v>126</v>
      </c>
      <c r="F214" s="59" t="s">
        <v>127</v>
      </c>
      <c r="G214" s="62"/>
    </row>
    <row r="215" spans="1:8" s="45" customFormat="1" ht="15" x14ac:dyDescent="0.25">
      <c r="A215" s="132" t="s">
        <v>149</v>
      </c>
      <c r="B215" s="133"/>
      <c r="C215" s="58"/>
      <c r="D215" s="61">
        <v>84.7</v>
      </c>
      <c r="E215" s="61">
        <v>86.9</v>
      </c>
      <c r="F215" s="61">
        <v>368.5</v>
      </c>
      <c r="G215" s="62">
        <v>2585</v>
      </c>
    </row>
    <row r="216" spans="1:8" s="45" customFormat="1" ht="15" x14ac:dyDescent="0.25">
      <c r="A216" s="146" t="s">
        <v>25</v>
      </c>
      <c r="B216" s="147"/>
      <c r="C216" s="58"/>
      <c r="D216" s="61"/>
      <c r="E216" s="61"/>
      <c r="F216" s="61"/>
      <c r="G216" s="62"/>
    </row>
    <row r="217" spans="1:8" s="45" customFormat="1" x14ac:dyDescent="0.2">
      <c r="A217" s="144" t="s">
        <v>128</v>
      </c>
      <c r="B217" s="145"/>
      <c r="C217" s="63">
        <v>500</v>
      </c>
      <c r="D217" s="64" t="s">
        <v>129</v>
      </c>
      <c r="E217" s="64" t="s">
        <v>130</v>
      </c>
      <c r="F217" s="64" t="s">
        <v>131</v>
      </c>
      <c r="G217" s="65" t="s">
        <v>132</v>
      </c>
    </row>
    <row r="218" spans="1:8" s="45" customFormat="1" ht="15" x14ac:dyDescent="0.2">
      <c r="A218" s="142" t="s">
        <v>148</v>
      </c>
      <c r="B218" s="143"/>
      <c r="C218" s="66">
        <f>(C19+C36+C51+C68+C85+C117+C133+C149+C166+C183+C101+C198)/12</f>
        <v>500</v>
      </c>
      <c r="D218" s="67">
        <f t="shared" ref="D218:G218" si="6">(D19+D36+D51+D68+D85+D117+D133+D149+D166+D183+D101+D198)/12</f>
        <v>19.1525</v>
      </c>
      <c r="E218" s="67">
        <f t="shared" si="6"/>
        <v>20.097499999999997</v>
      </c>
      <c r="F218" s="67">
        <f t="shared" si="6"/>
        <v>84.79249999999999</v>
      </c>
      <c r="G218" s="70">
        <f t="shared" si="6"/>
        <v>568.59333333333336</v>
      </c>
    </row>
    <row r="219" spans="1:8" s="45" customFormat="1" ht="25.5" customHeight="1" x14ac:dyDescent="0.2">
      <c r="A219" s="152" t="s">
        <v>154</v>
      </c>
      <c r="B219" s="153"/>
      <c r="C219" s="66"/>
      <c r="D219" s="68">
        <f>D218/D215</f>
        <v>0.22612160566706022</v>
      </c>
      <c r="E219" s="68">
        <f t="shared" ref="E219:G219" si="7">E218/E215</f>
        <v>0.23127157652474103</v>
      </c>
      <c r="F219" s="68">
        <f t="shared" si="7"/>
        <v>0.23010176390773404</v>
      </c>
      <c r="G219" s="69">
        <f t="shared" si="7"/>
        <v>0.21995873629916185</v>
      </c>
    </row>
    <row r="220" spans="1:8" s="45" customFormat="1" ht="15" x14ac:dyDescent="0.2">
      <c r="A220" s="146" t="s">
        <v>150</v>
      </c>
      <c r="B220" s="147"/>
      <c r="C220" s="66"/>
      <c r="D220" s="67"/>
      <c r="E220" s="67"/>
      <c r="F220" s="67"/>
      <c r="G220" s="70"/>
    </row>
    <row r="221" spans="1:8" s="45" customFormat="1" ht="15" customHeight="1" x14ac:dyDescent="0.2">
      <c r="A221" s="144" t="s">
        <v>133</v>
      </c>
      <c r="B221" s="145"/>
      <c r="C221" s="63">
        <v>700</v>
      </c>
      <c r="D221" s="71" t="s">
        <v>134</v>
      </c>
      <c r="E221" s="71" t="s">
        <v>135</v>
      </c>
      <c r="F221" s="71" t="s">
        <v>136</v>
      </c>
      <c r="G221" s="72" t="s">
        <v>137</v>
      </c>
    </row>
    <row r="222" spans="1:8" s="45" customFormat="1" ht="15" x14ac:dyDescent="0.2">
      <c r="A222" s="142" t="s">
        <v>151</v>
      </c>
      <c r="B222" s="143"/>
      <c r="C222" s="73">
        <f>(C189+C174+C157+C140+C124+C92+C76+C59+C42+C27+C206+C108)/12</f>
        <v>708.33333333333337</v>
      </c>
      <c r="D222" s="67">
        <f t="shared" ref="D222:G222" si="8">(D189+D174+D157+D140+D124+D92+D76+D59+D42+D27+D206+D108)/12</f>
        <v>27.685833333333335</v>
      </c>
      <c r="E222" s="67">
        <f t="shared" si="8"/>
        <v>28.091666666666669</v>
      </c>
      <c r="F222" s="67">
        <f t="shared" si="8"/>
        <v>114.73333333333335</v>
      </c>
      <c r="G222" s="70">
        <f t="shared" si="8"/>
        <v>794.73916666666673</v>
      </c>
    </row>
    <row r="223" spans="1:8" s="45" customFormat="1" ht="27.75" customHeight="1" x14ac:dyDescent="0.25">
      <c r="A223" s="152" t="s">
        <v>154</v>
      </c>
      <c r="B223" s="153"/>
      <c r="C223" s="74"/>
      <c r="D223" s="75">
        <f>D222/D215</f>
        <v>0.32686934277843371</v>
      </c>
      <c r="E223" s="75">
        <f>E222/E215</f>
        <v>0.32326428845416189</v>
      </c>
      <c r="F223" s="75">
        <f>F222/F215</f>
        <v>0.31135232926277706</v>
      </c>
      <c r="G223" s="76">
        <f>G222/2585</f>
        <v>0.30744261766602193</v>
      </c>
    </row>
    <row r="224" spans="1:8" s="45" customFormat="1" ht="15" x14ac:dyDescent="0.25">
      <c r="A224" s="104" t="s">
        <v>152</v>
      </c>
      <c r="B224" s="105"/>
      <c r="C224" s="74"/>
      <c r="D224" s="75"/>
      <c r="E224" s="75"/>
      <c r="F224" s="75"/>
      <c r="G224" s="76"/>
    </row>
    <row r="225" spans="1:9" s="45" customFormat="1" x14ac:dyDescent="0.2">
      <c r="A225" s="150" t="s">
        <v>138</v>
      </c>
      <c r="B225" s="151"/>
      <c r="C225" s="63">
        <v>300</v>
      </c>
      <c r="D225" s="63" t="s">
        <v>139</v>
      </c>
      <c r="E225" s="63" t="s">
        <v>140</v>
      </c>
      <c r="F225" s="63" t="s">
        <v>141</v>
      </c>
      <c r="G225" s="77" t="s">
        <v>142</v>
      </c>
    </row>
    <row r="226" spans="1:9" s="45" customFormat="1" ht="15" x14ac:dyDescent="0.2">
      <c r="A226" s="142" t="s">
        <v>153</v>
      </c>
      <c r="B226" s="143"/>
      <c r="C226" s="73">
        <f>(C192+C177+C160+C143+C127+C95+C79+C62+C45+C30+C209+C111)/12</f>
        <v>300</v>
      </c>
      <c r="D226" s="100">
        <f t="shared" ref="D226:G226" si="9">(D192+D177+D160+D143+D127+D95+D79+D62+D45+D30+D209+D111)/12</f>
        <v>11.074166666666665</v>
      </c>
      <c r="E226" s="100">
        <f t="shared" si="9"/>
        <v>11.329999999999998</v>
      </c>
      <c r="F226" s="100">
        <f t="shared" si="9"/>
        <v>47.985833333333339</v>
      </c>
      <c r="G226" s="103">
        <f t="shared" si="9"/>
        <v>330.62916666666666</v>
      </c>
    </row>
    <row r="227" spans="1:9" s="45" customFormat="1" ht="29.25" customHeight="1" x14ac:dyDescent="0.25">
      <c r="A227" s="152" t="s">
        <v>154</v>
      </c>
      <c r="B227" s="153"/>
      <c r="C227" s="74"/>
      <c r="D227" s="75">
        <f>D226/D215</f>
        <v>0.130745769382133</v>
      </c>
      <c r="E227" s="75">
        <f>E226/E215</f>
        <v>0.13037974683544301</v>
      </c>
      <c r="F227" s="75">
        <f>F226/F215</f>
        <v>0.13021935775667121</v>
      </c>
      <c r="G227" s="76">
        <f>G226/2585</f>
        <v>0.12790296582849775</v>
      </c>
    </row>
    <row r="228" spans="1:9" s="45" customFormat="1" ht="15" x14ac:dyDescent="0.25">
      <c r="A228" s="142" t="s">
        <v>114</v>
      </c>
      <c r="B228" s="143"/>
      <c r="C228" s="74"/>
      <c r="D228" s="75"/>
      <c r="E228" s="75"/>
      <c r="F228" s="75"/>
      <c r="G228" s="76"/>
    </row>
    <row r="229" spans="1:9" s="45" customFormat="1" x14ac:dyDescent="0.2">
      <c r="A229" s="150" t="s">
        <v>147</v>
      </c>
      <c r="B229" s="151"/>
      <c r="C229" s="63">
        <v>1500</v>
      </c>
      <c r="D229" s="63" t="s">
        <v>143</v>
      </c>
      <c r="E229" s="63" t="s">
        <v>144</v>
      </c>
      <c r="F229" s="63" t="s">
        <v>145</v>
      </c>
      <c r="G229" s="78" t="s">
        <v>146</v>
      </c>
    </row>
    <row r="230" spans="1:9" s="45" customFormat="1" ht="15" x14ac:dyDescent="0.25">
      <c r="A230" s="142" t="s">
        <v>155</v>
      </c>
      <c r="B230" s="143"/>
      <c r="C230" s="79">
        <f>C218+C222+C226</f>
        <v>1508.3333333333335</v>
      </c>
      <c r="D230" s="80">
        <f>D218+D222+D226</f>
        <v>57.912500000000001</v>
      </c>
      <c r="E230" s="80">
        <f>E218+E222+E226</f>
        <v>59.519166666666663</v>
      </c>
      <c r="F230" s="80">
        <f>F218+F222+F226</f>
        <v>247.51166666666668</v>
      </c>
      <c r="G230" s="81">
        <f>G218+G222+G226</f>
        <v>1693.9616666666666</v>
      </c>
    </row>
    <row r="231" spans="1:9" s="45" customFormat="1" ht="30.75" customHeight="1" thickBot="1" x14ac:dyDescent="0.3">
      <c r="A231" s="148" t="s">
        <v>154</v>
      </c>
      <c r="B231" s="149"/>
      <c r="C231" s="82"/>
      <c r="D231" s="83">
        <f>D230/D215</f>
        <v>0.68373671782762691</v>
      </c>
      <c r="E231" s="83">
        <f>E230/E215</f>
        <v>0.6849156118143459</v>
      </c>
      <c r="F231" s="83">
        <f>F230/F215</f>
        <v>0.67167345092718234</v>
      </c>
      <c r="G231" s="84">
        <f>G230/2585</f>
        <v>0.65530431979368142</v>
      </c>
    </row>
    <row r="232" spans="1:9" s="45" customFormat="1" x14ac:dyDescent="0.2">
      <c r="A232" s="96"/>
      <c r="B232" s="96"/>
      <c r="C232" s="97"/>
      <c r="D232" s="97"/>
      <c r="E232" s="97"/>
      <c r="F232" s="97"/>
      <c r="G232" s="97"/>
      <c r="H232" s="97"/>
    </row>
    <row r="233" spans="1:9" s="88" customFormat="1" ht="30" customHeight="1" x14ac:dyDescent="0.2">
      <c r="B233" s="140" t="s">
        <v>7</v>
      </c>
      <c r="C233" s="140"/>
      <c r="D233" s="140"/>
      <c r="E233" s="140"/>
      <c r="F233" s="101"/>
      <c r="G233" s="101"/>
      <c r="H233" s="102"/>
      <c r="I233" s="102"/>
    </row>
    <row r="234" spans="1:9" s="88" customFormat="1" ht="30" customHeight="1" x14ac:dyDescent="0.2">
      <c r="B234" s="85" t="s">
        <v>8</v>
      </c>
      <c r="C234" s="86"/>
      <c r="D234" s="85" t="s">
        <v>9</v>
      </c>
      <c r="E234" s="87"/>
      <c r="F234" s="101"/>
      <c r="G234" s="101"/>
      <c r="H234" s="102"/>
      <c r="I234" s="102"/>
    </row>
    <row r="235" spans="1:9" s="88" customFormat="1" ht="30" customHeight="1" x14ac:dyDescent="0.2">
      <c r="B235" s="85" t="s">
        <v>10</v>
      </c>
      <c r="C235" s="86">
        <v>96.225999999999999</v>
      </c>
      <c r="D235" s="85" t="s">
        <v>15</v>
      </c>
      <c r="E235" s="87">
        <v>407.47300000000001</v>
      </c>
      <c r="F235" s="101"/>
      <c r="G235" s="101"/>
      <c r="H235" s="102"/>
      <c r="I235" s="102"/>
    </row>
    <row r="236" spans="1:9" s="88" customFormat="1" ht="30" customHeight="1" x14ac:dyDescent="0.2">
      <c r="B236" s="85" t="s">
        <v>11</v>
      </c>
      <c r="C236" s="86">
        <v>1.121</v>
      </c>
      <c r="D236" s="85" t="s">
        <v>16</v>
      </c>
      <c r="E236" s="87">
        <v>345.47500000000002</v>
      </c>
      <c r="F236" s="101"/>
      <c r="G236" s="101"/>
      <c r="H236" s="102"/>
      <c r="I236" s="102"/>
    </row>
    <row r="237" spans="1:9" s="88" customFormat="1" ht="30" customHeight="1" x14ac:dyDescent="0.2">
      <c r="B237" s="85" t="s">
        <v>12</v>
      </c>
      <c r="C237" s="86">
        <v>1.022</v>
      </c>
      <c r="D237" s="85" t="s">
        <v>17</v>
      </c>
      <c r="E237" s="87">
        <v>113.89</v>
      </c>
      <c r="F237" s="101"/>
      <c r="G237" s="101"/>
      <c r="H237" s="102"/>
      <c r="I237" s="102"/>
    </row>
    <row r="238" spans="1:9" s="88" customFormat="1" ht="30" customHeight="1" x14ac:dyDescent="0.2">
      <c r="B238" s="85" t="s">
        <v>13</v>
      </c>
      <c r="C238" s="86">
        <v>136</v>
      </c>
      <c r="D238" s="85" t="s">
        <v>18</v>
      </c>
      <c r="E238" s="87">
        <v>11.266</v>
      </c>
      <c r="F238" s="101"/>
      <c r="G238" s="101"/>
      <c r="H238" s="102"/>
      <c r="I238" s="102"/>
    </row>
    <row r="239" spans="1:9" s="88" customFormat="1" ht="17.25" customHeight="1" x14ac:dyDescent="0.2">
      <c r="B239" s="85" t="s">
        <v>14</v>
      </c>
      <c r="C239" s="86">
        <v>367</v>
      </c>
      <c r="D239" s="85" t="s">
        <v>19</v>
      </c>
      <c r="E239" s="87">
        <v>1.2210000000000001</v>
      </c>
      <c r="F239" s="101"/>
      <c r="G239" s="101"/>
      <c r="H239" s="102"/>
      <c r="I239" s="102"/>
    </row>
    <row r="240" spans="1:9" ht="95.25" customHeight="1" x14ac:dyDescent="0.2">
      <c r="A240" s="136" t="s">
        <v>115</v>
      </c>
      <c r="B240" s="137"/>
      <c r="C240" s="137"/>
      <c r="D240" s="137"/>
      <c r="E240" s="137"/>
      <c r="F240" s="137"/>
      <c r="G240" s="137"/>
      <c r="H240" s="137"/>
    </row>
  </sheetData>
  <mergeCells count="126">
    <mergeCell ref="A128:B128"/>
    <mergeCell ref="A129:H129"/>
    <mergeCell ref="A130:A132"/>
    <mergeCell ref="A133:B133"/>
    <mergeCell ref="A134:A139"/>
    <mergeCell ref="A140:B140"/>
    <mergeCell ref="A114:A116"/>
    <mergeCell ref="A117:B117"/>
    <mergeCell ref="A118:A123"/>
    <mergeCell ref="A124:B124"/>
    <mergeCell ref="A127:B127"/>
    <mergeCell ref="A125:A126"/>
    <mergeCell ref="A150:A156"/>
    <mergeCell ref="A157:B157"/>
    <mergeCell ref="A160:B160"/>
    <mergeCell ref="A158:A159"/>
    <mergeCell ref="A161:B161"/>
    <mergeCell ref="A162:H162"/>
    <mergeCell ref="A143:B143"/>
    <mergeCell ref="A141:A142"/>
    <mergeCell ref="A144:B144"/>
    <mergeCell ref="A145:H145"/>
    <mergeCell ref="A146:A148"/>
    <mergeCell ref="A149:B149"/>
    <mergeCell ref="A221:B221"/>
    <mergeCell ref="A226:B226"/>
    <mergeCell ref="A227:B227"/>
    <mergeCell ref="A225:B225"/>
    <mergeCell ref="A230:B230"/>
    <mergeCell ref="A212:H212"/>
    <mergeCell ref="A216:B216"/>
    <mergeCell ref="A215:B215"/>
    <mergeCell ref="A163:A165"/>
    <mergeCell ref="A166:B166"/>
    <mergeCell ref="A167:A173"/>
    <mergeCell ref="A174:B174"/>
    <mergeCell ref="A177:B177"/>
    <mergeCell ref="A175:A176"/>
    <mergeCell ref="A194:H194"/>
    <mergeCell ref="A195:A197"/>
    <mergeCell ref="A198:B198"/>
    <mergeCell ref="A199:A204"/>
    <mergeCell ref="A206:B206"/>
    <mergeCell ref="A207:A208"/>
    <mergeCell ref="A209:B209"/>
    <mergeCell ref="A210:B210"/>
    <mergeCell ref="A240:H240"/>
    <mergeCell ref="A192:B192"/>
    <mergeCell ref="A190:A191"/>
    <mergeCell ref="A193:B193"/>
    <mergeCell ref="A178:B178"/>
    <mergeCell ref="A179:H179"/>
    <mergeCell ref="A180:A182"/>
    <mergeCell ref="A183:B183"/>
    <mergeCell ref="A184:A188"/>
    <mergeCell ref="A189:B189"/>
    <mergeCell ref="B233:E233"/>
    <mergeCell ref="D213:F213"/>
    <mergeCell ref="A218:B218"/>
    <mergeCell ref="A217:B217"/>
    <mergeCell ref="A220:B220"/>
    <mergeCell ref="A222:B222"/>
    <mergeCell ref="A231:B231"/>
    <mergeCell ref="A229:B229"/>
    <mergeCell ref="A219:B219"/>
    <mergeCell ref="A224:B224"/>
    <mergeCell ref="A228:B228"/>
    <mergeCell ref="A213:B213"/>
    <mergeCell ref="A214:B214"/>
    <mergeCell ref="A223:B223"/>
    <mergeCell ref="A86:A91"/>
    <mergeCell ref="A92:B92"/>
    <mergeCell ref="A95:B95"/>
    <mergeCell ref="A93:A94"/>
    <mergeCell ref="A96:B96"/>
    <mergeCell ref="A113:H113"/>
    <mergeCell ref="A97:H97"/>
    <mergeCell ref="A98:A100"/>
    <mergeCell ref="A101:B101"/>
    <mergeCell ref="A102:A107"/>
    <mergeCell ref="A108:B108"/>
    <mergeCell ref="A109:A110"/>
    <mergeCell ref="A111:B111"/>
    <mergeCell ref="A112:B112"/>
    <mergeCell ref="A79:B79"/>
    <mergeCell ref="A77:A78"/>
    <mergeCell ref="A80:B80"/>
    <mergeCell ref="A81:H81"/>
    <mergeCell ref="A82:A84"/>
    <mergeCell ref="A85:B85"/>
    <mergeCell ref="A63:B63"/>
    <mergeCell ref="A64:H64"/>
    <mergeCell ref="A65:A67"/>
    <mergeCell ref="A68:B68"/>
    <mergeCell ref="A69:A75"/>
    <mergeCell ref="A76:B76"/>
    <mergeCell ref="A47:H47"/>
    <mergeCell ref="A48:A50"/>
    <mergeCell ref="A51:B51"/>
    <mergeCell ref="A52:A58"/>
    <mergeCell ref="A59:B59"/>
    <mergeCell ref="A62:B62"/>
    <mergeCell ref="A60:A61"/>
    <mergeCell ref="A36:B36"/>
    <mergeCell ref="A37:A41"/>
    <mergeCell ref="A42:B42"/>
    <mergeCell ref="A45:B45"/>
    <mergeCell ref="A43:A44"/>
    <mergeCell ref="A46:B46"/>
    <mergeCell ref="A27:B27"/>
    <mergeCell ref="A30:B30"/>
    <mergeCell ref="A28:A29"/>
    <mergeCell ref="A31:B31"/>
    <mergeCell ref="A32:H32"/>
    <mergeCell ref="A33:A35"/>
    <mergeCell ref="H13:H14"/>
    <mergeCell ref="A9:H9"/>
    <mergeCell ref="A15:H15"/>
    <mergeCell ref="A16:A18"/>
    <mergeCell ref="A19:B19"/>
    <mergeCell ref="A20:A26"/>
    <mergeCell ref="A13:A14"/>
    <mergeCell ref="B13:B14"/>
    <mergeCell ref="C13:C14"/>
    <mergeCell ref="D13:F13"/>
    <mergeCell ref="G13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tabSelected="1" zoomScaleNormal="100" workbookViewId="0">
      <selection activeCell="G5" sqref="G5"/>
    </sheetView>
  </sheetViews>
  <sheetFormatPr defaultRowHeight="12.75" x14ac:dyDescent="0.2"/>
  <cols>
    <col min="1" max="1" width="12.140625" style="19" customWidth="1"/>
    <col min="2" max="2" width="35" style="88" customWidth="1"/>
    <col min="3" max="3" width="7" style="21" customWidth="1"/>
    <col min="4" max="4" width="7.42578125" style="22" customWidth="1"/>
    <col min="5" max="5" width="9.42578125" style="22" customWidth="1"/>
    <col min="6" max="6" width="9.140625" style="22" customWidth="1"/>
    <col min="7" max="7" width="8.42578125" style="21" customWidth="1"/>
    <col min="8" max="8" width="8" style="21" customWidth="1"/>
    <col min="9" max="9" width="7.7109375" style="24" customWidth="1"/>
    <col min="10" max="16384" width="9.140625" style="24"/>
  </cols>
  <sheetData>
    <row r="1" spans="1:8" x14ac:dyDescent="0.2">
      <c r="B1" s="20" t="s">
        <v>194</v>
      </c>
      <c r="H1" s="23" t="s">
        <v>119</v>
      </c>
    </row>
    <row r="2" spans="1:8" x14ac:dyDescent="0.2">
      <c r="B2" s="25" t="s">
        <v>195</v>
      </c>
      <c r="F2" s="26"/>
      <c r="G2" s="27"/>
      <c r="H2" s="27"/>
    </row>
    <row r="3" spans="1:8" x14ac:dyDescent="0.2">
      <c r="B3" s="28" t="s">
        <v>196</v>
      </c>
      <c r="F3" s="26"/>
      <c r="G3" s="29"/>
      <c r="H3" s="30" t="s">
        <v>116</v>
      </c>
    </row>
    <row r="4" spans="1:8" x14ac:dyDescent="0.2">
      <c r="B4" s="28" t="s">
        <v>197</v>
      </c>
      <c r="F4" s="26"/>
      <c r="G4" s="31"/>
      <c r="H4" s="32" t="s">
        <v>117</v>
      </c>
    </row>
    <row r="5" spans="1:8" x14ac:dyDescent="0.2">
      <c r="B5" s="33" t="s">
        <v>198</v>
      </c>
      <c r="F5" s="26"/>
      <c r="G5" s="34"/>
      <c r="H5" s="35" t="s">
        <v>118</v>
      </c>
    </row>
    <row r="9" spans="1:8" s="36" customFormat="1" x14ac:dyDescent="0.2">
      <c r="A9" s="113" t="s">
        <v>23</v>
      </c>
      <c r="B9" s="114"/>
      <c r="C9" s="114"/>
      <c r="D9" s="114"/>
      <c r="E9" s="114"/>
      <c r="F9" s="114"/>
      <c r="G9" s="114"/>
      <c r="H9" s="114"/>
    </row>
    <row r="10" spans="1:8" s="36" customFormat="1" x14ac:dyDescent="0.2">
      <c r="A10" s="37"/>
      <c r="C10" s="38"/>
      <c r="D10" s="39"/>
      <c r="E10" s="39"/>
      <c r="F10" s="39"/>
      <c r="G10" s="40"/>
      <c r="H10" s="40"/>
    </row>
    <row r="11" spans="1:8" s="36" customFormat="1" ht="27.75" customHeight="1" x14ac:dyDescent="0.2">
      <c r="A11" s="37" t="s">
        <v>4</v>
      </c>
      <c r="B11" s="36" t="s">
        <v>121</v>
      </c>
      <c r="C11" s="38"/>
      <c r="D11" s="39"/>
      <c r="E11" s="39"/>
      <c r="F11" s="39"/>
      <c r="G11" s="40"/>
      <c r="H11" s="40"/>
    </row>
    <row r="12" spans="1:8" s="36" customFormat="1" ht="13.5" thickBot="1" x14ac:dyDescent="0.25">
      <c r="A12" s="41"/>
      <c r="C12" s="38"/>
      <c r="D12" s="39"/>
      <c r="E12" s="39"/>
      <c r="F12" s="39"/>
      <c r="G12" s="40"/>
      <c r="H12" s="40"/>
    </row>
    <row r="13" spans="1:8" s="42" customFormat="1" ht="33" customHeight="1" x14ac:dyDescent="0.2">
      <c r="A13" s="118" t="s">
        <v>0</v>
      </c>
      <c r="B13" s="120" t="s">
        <v>1</v>
      </c>
      <c r="C13" s="122" t="s">
        <v>3</v>
      </c>
      <c r="D13" s="124" t="s">
        <v>5</v>
      </c>
      <c r="E13" s="124"/>
      <c r="F13" s="124"/>
      <c r="G13" s="125" t="s">
        <v>6</v>
      </c>
      <c r="H13" s="111" t="s">
        <v>2</v>
      </c>
    </row>
    <row r="14" spans="1:8" s="44" customFormat="1" ht="13.5" thickBot="1" x14ac:dyDescent="0.25">
      <c r="A14" s="119"/>
      <c r="B14" s="121"/>
      <c r="C14" s="123"/>
      <c r="D14" s="43" t="s">
        <v>20</v>
      </c>
      <c r="E14" s="43" t="s">
        <v>21</v>
      </c>
      <c r="F14" s="43" t="s">
        <v>22</v>
      </c>
      <c r="G14" s="126"/>
      <c r="H14" s="112"/>
    </row>
    <row r="15" spans="1:8" s="45" customFormat="1" x14ac:dyDescent="0.2">
      <c r="A15" s="115" t="s">
        <v>24</v>
      </c>
      <c r="B15" s="116"/>
      <c r="C15" s="116"/>
      <c r="D15" s="116"/>
      <c r="E15" s="116"/>
      <c r="F15" s="116"/>
      <c r="G15" s="116"/>
      <c r="H15" s="117"/>
    </row>
    <row r="16" spans="1:8" x14ac:dyDescent="0.2">
      <c r="A16" s="104" t="s">
        <v>25</v>
      </c>
      <c r="B16" s="7" t="s">
        <v>26</v>
      </c>
      <c r="C16" s="8">
        <v>250</v>
      </c>
      <c r="D16" s="1">
        <v>10.68</v>
      </c>
      <c r="E16" s="1">
        <v>11.45</v>
      </c>
      <c r="F16" s="1">
        <v>50.53</v>
      </c>
      <c r="G16" s="2">
        <v>295.24</v>
      </c>
      <c r="H16" s="9">
        <v>268</v>
      </c>
    </row>
    <row r="17" spans="1:8" x14ac:dyDescent="0.2">
      <c r="A17" s="104"/>
      <c r="B17" s="7" t="s">
        <v>27</v>
      </c>
      <c r="C17" s="8">
        <v>100</v>
      </c>
      <c r="D17" s="1">
        <v>12.28</v>
      </c>
      <c r="E17" s="1">
        <v>10.31</v>
      </c>
      <c r="F17" s="1">
        <v>43.27</v>
      </c>
      <c r="G17" s="2">
        <v>276.37</v>
      </c>
      <c r="H17" s="9">
        <v>574</v>
      </c>
    </row>
    <row r="18" spans="1:8" x14ac:dyDescent="0.2">
      <c r="A18" s="104"/>
      <c r="B18" s="7" t="s">
        <v>28</v>
      </c>
      <c r="C18" s="8">
        <v>200</v>
      </c>
      <c r="D18" s="1">
        <v>0.2</v>
      </c>
      <c r="E18" s="1">
        <v>0</v>
      </c>
      <c r="F18" s="1">
        <v>7.02</v>
      </c>
      <c r="G18" s="2">
        <v>28.46</v>
      </c>
      <c r="H18" s="9">
        <v>143</v>
      </c>
    </row>
    <row r="19" spans="1:8" s="45" customFormat="1" x14ac:dyDescent="0.2">
      <c r="A19" s="104" t="s">
        <v>29</v>
      </c>
      <c r="B19" s="105"/>
      <c r="C19" s="10">
        <f>SUM(C16:C18)</f>
        <v>550</v>
      </c>
      <c r="D19" s="10">
        <f t="shared" ref="D19:G19" si="0">SUM(D16:D18)</f>
        <v>23.16</v>
      </c>
      <c r="E19" s="10">
        <f t="shared" si="0"/>
        <v>21.759999999999998</v>
      </c>
      <c r="F19" s="10">
        <f t="shared" si="0"/>
        <v>100.82000000000001</v>
      </c>
      <c r="G19" s="10">
        <f t="shared" si="0"/>
        <v>600.07000000000005</v>
      </c>
      <c r="H19" s="11"/>
    </row>
    <row r="20" spans="1:8" x14ac:dyDescent="0.2">
      <c r="A20" s="104" t="s">
        <v>30</v>
      </c>
      <c r="B20" s="7" t="s">
        <v>31</v>
      </c>
      <c r="C20" s="8">
        <v>250</v>
      </c>
      <c r="D20" s="1">
        <v>2.25</v>
      </c>
      <c r="E20" s="1">
        <v>3.6</v>
      </c>
      <c r="F20" s="1">
        <v>16.920000000000002</v>
      </c>
      <c r="G20" s="2">
        <v>125.1</v>
      </c>
      <c r="H20" s="9">
        <v>131</v>
      </c>
    </row>
    <row r="21" spans="1:8" x14ac:dyDescent="0.2">
      <c r="A21" s="104"/>
      <c r="B21" s="7" t="s">
        <v>89</v>
      </c>
      <c r="C21" s="8">
        <v>100</v>
      </c>
      <c r="D21" s="1">
        <v>17.86</v>
      </c>
      <c r="E21" s="1">
        <v>22.51</v>
      </c>
      <c r="F21" s="1">
        <v>36.21</v>
      </c>
      <c r="G21" s="2">
        <v>381.69</v>
      </c>
      <c r="H21" s="12" t="s">
        <v>88</v>
      </c>
    </row>
    <row r="22" spans="1:8" x14ac:dyDescent="0.2">
      <c r="A22" s="104"/>
      <c r="B22" s="7" t="s">
        <v>65</v>
      </c>
      <c r="C22" s="8">
        <v>20</v>
      </c>
      <c r="D22" s="1">
        <v>0.12</v>
      </c>
      <c r="E22" s="1">
        <v>0.75</v>
      </c>
      <c r="F22" s="1">
        <v>1.07</v>
      </c>
      <c r="G22" s="2">
        <v>11.5</v>
      </c>
      <c r="H22" s="9">
        <v>453</v>
      </c>
    </row>
    <row r="23" spans="1:8" x14ac:dyDescent="0.2">
      <c r="A23" s="104"/>
      <c r="B23" s="7" t="s">
        <v>66</v>
      </c>
      <c r="C23" s="8">
        <v>180</v>
      </c>
      <c r="D23" s="1">
        <v>6.97</v>
      </c>
      <c r="E23" s="1">
        <v>3.49</v>
      </c>
      <c r="F23" s="1">
        <v>45.66</v>
      </c>
      <c r="G23" s="2">
        <v>294.04000000000002</v>
      </c>
      <c r="H23" s="9">
        <v>291</v>
      </c>
    </row>
    <row r="24" spans="1:8" x14ac:dyDescent="0.2">
      <c r="A24" s="104"/>
      <c r="B24" s="7" t="s">
        <v>33</v>
      </c>
      <c r="C24" s="8">
        <v>200</v>
      </c>
      <c r="D24" s="1">
        <v>0.08</v>
      </c>
      <c r="E24" s="1">
        <v>0</v>
      </c>
      <c r="F24" s="1">
        <v>10.62</v>
      </c>
      <c r="G24" s="2">
        <v>40.44</v>
      </c>
      <c r="H24" s="9">
        <v>508</v>
      </c>
    </row>
    <row r="25" spans="1:8" x14ac:dyDescent="0.2">
      <c r="A25" s="104"/>
      <c r="B25" s="7" t="s">
        <v>34</v>
      </c>
      <c r="C25" s="8">
        <v>30</v>
      </c>
      <c r="D25" s="1">
        <v>1.98</v>
      </c>
      <c r="E25" s="1">
        <v>0.36</v>
      </c>
      <c r="F25" s="1">
        <v>10.02</v>
      </c>
      <c r="G25" s="2">
        <v>52.2</v>
      </c>
      <c r="H25" s="9">
        <v>109</v>
      </c>
    </row>
    <row r="26" spans="1:8" x14ac:dyDescent="0.2">
      <c r="A26" s="104"/>
      <c r="B26" s="7" t="s">
        <v>35</v>
      </c>
      <c r="C26" s="8">
        <v>40</v>
      </c>
      <c r="D26" s="1">
        <v>3.16</v>
      </c>
      <c r="E26" s="1">
        <v>0.4</v>
      </c>
      <c r="F26" s="1">
        <v>19.68</v>
      </c>
      <c r="G26" s="2">
        <v>94</v>
      </c>
      <c r="H26" s="9">
        <v>108</v>
      </c>
    </row>
    <row r="27" spans="1:8" s="45" customFormat="1" x14ac:dyDescent="0.2">
      <c r="A27" s="104" t="s">
        <v>36</v>
      </c>
      <c r="B27" s="105"/>
      <c r="C27" s="10">
        <f>SUM(C20:C26)</f>
        <v>820</v>
      </c>
      <c r="D27" s="10">
        <f t="shared" ref="D27:G27" si="1">SUM(D20:D26)</f>
        <v>32.42</v>
      </c>
      <c r="E27" s="10">
        <f t="shared" si="1"/>
        <v>31.11</v>
      </c>
      <c r="F27" s="10">
        <f t="shared" si="1"/>
        <v>140.18</v>
      </c>
      <c r="G27" s="10">
        <f t="shared" si="1"/>
        <v>998.97</v>
      </c>
      <c r="H27" s="11"/>
    </row>
    <row r="28" spans="1:8" x14ac:dyDescent="0.2">
      <c r="A28" s="104" t="s">
        <v>37</v>
      </c>
      <c r="B28" s="7" t="s">
        <v>39</v>
      </c>
      <c r="C28" s="8">
        <v>200</v>
      </c>
      <c r="D28" s="1">
        <v>0.24</v>
      </c>
      <c r="E28" s="1">
        <v>0.06</v>
      </c>
      <c r="F28" s="1">
        <v>10.16</v>
      </c>
      <c r="G28" s="2">
        <v>42.14</v>
      </c>
      <c r="H28" s="12" t="s">
        <v>38</v>
      </c>
    </row>
    <row r="29" spans="1:8" x14ac:dyDescent="0.2">
      <c r="A29" s="104"/>
      <c r="B29" s="7" t="s">
        <v>41</v>
      </c>
      <c r="C29" s="8">
        <v>100</v>
      </c>
      <c r="D29" s="1">
        <v>10.23</v>
      </c>
      <c r="E29" s="1">
        <v>10.96</v>
      </c>
      <c r="F29" s="1">
        <v>38.65</v>
      </c>
      <c r="G29" s="2">
        <v>261.49</v>
      </c>
      <c r="H29" s="12" t="s">
        <v>40</v>
      </c>
    </row>
    <row r="30" spans="1:8" s="45" customFormat="1" x14ac:dyDescent="0.2">
      <c r="A30" s="104" t="s">
        <v>42</v>
      </c>
      <c r="B30" s="105"/>
      <c r="C30" s="10">
        <f>SUM(C28:C29)</f>
        <v>300</v>
      </c>
      <c r="D30" s="10">
        <f t="shared" ref="D30:G30" si="2">SUM(D28:D29)</f>
        <v>10.47</v>
      </c>
      <c r="E30" s="10">
        <f t="shared" si="2"/>
        <v>11.020000000000001</v>
      </c>
      <c r="F30" s="10">
        <f t="shared" si="2"/>
        <v>48.81</v>
      </c>
      <c r="G30" s="10">
        <f t="shared" si="2"/>
        <v>303.63</v>
      </c>
      <c r="H30" s="11"/>
    </row>
    <row r="31" spans="1:8" s="45" customFormat="1" ht="13.5" thickBot="1" x14ac:dyDescent="0.25">
      <c r="A31" s="106" t="s">
        <v>43</v>
      </c>
      <c r="B31" s="107"/>
      <c r="C31" s="14">
        <f>C30+C27+C19</f>
        <v>1670</v>
      </c>
      <c r="D31" s="14">
        <f t="shared" ref="D31:G31" si="3">D30+D27+D19</f>
        <v>66.05</v>
      </c>
      <c r="E31" s="14">
        <f t="shared" si="3"/>
        <v>63.89</v>
      </c>
      <c r="F31" s="14">
        <f t="shared" si="3"/>
        <v>289.81</v>
      </c>
      <c r="G31" s="14">
        <f t="shared" si="3"/>
        <v>1902.67</v>
      </c>
      <c r="H31" s="15"/>
    </row>
    <row r="32" spans="1:8" s="45" customFormat="1" x14ac:dyDescent="0.2">
      <c r="A32" s="108" t="s">
        <v>44</v>
      </c>
      <c r="B32" s="109"/>
      <c r="C32" s="109"/>
      <c r="D32" s="109"/>
      <c r="E32" s="109"/>
      <c r="F32" s="109"/>
      <c r="G32" s="109"/>
      <c r="H32" s="110"/>
    </row>
    <row r="33" spans="1:8" x14ac:dyDescent="0.2">
      <c r="A33" s="104" t="s">
        <v>25</v>
      </c>
      <c r="B33" s="7" t="s">
        <v>46</v>
      </c>
      <c r="C33" s="8">
        <v>250</v>
      </c>
      <c r="D33" s="1">
        <v>22.75</v>
      </c>
      <c r="E33" s="1">
        <v>24.7</v>
      </c>
      <c r="F33" s="1">
        <v>76.36</v>
      </c>
      <c r="G33" s="2">
        <v>551.29999999999995</v>
      </c>
      <c r="H33" s="12" t="s">
        <v>45</v>
      </c>
    </row>
    <row r="34" spans="1:8" x14ac:dyDescent="0.2">
      <c r="A34" s="104"/>
      <c r="B34" s="7" t="s">
        <v>72</v>
      </c>
      <c r="C34" s="8">
        <v>100</v>
      </c>
      <c r="D34" s="1">
        <v>0.4</v>
      </c>
      <c r="E34" s="1">
        <v>0.4</v>
      </c>
      <c r="F34" s="1">
        <v>9.8000000000000007</v>
      </c>
      <c r="G34" s="2">
        <v>47</v>
      </c>
      <c r="H34" s="12" t="s">
        <v>71</v>
      </c>
    </row>
    <row r="35" spans="1:8" x14ac:dyDescent="0.2">
      <c r="A35" s="104"/>
      <c r="B35" s="7" t="s">
        <v>48</v>
      </c>
      <c r="C35" s="8">
        <v>200</v>
      </c>
      <c r="D35" s="1">
        <v>0.26</v>
      </c>
      <c r="E35" s="1">
        <v>0</v>
      </c>
      <c r="F35" s="1">
        <v>7.24</v>
      </c>
      <c r="G35" s="2">
        <v>30.84</v>
      </c>
      <c r="H35" s="9">
        <v>494</v>
      </c>
    </row>
    <row r="36" spans="1:8" s="45" customFormat="1" x14ac:dyDescent="0.2">
      <c r="A36" s="104" t="s">
        <v>29</v>
      </c>
      <c r="B36" s="105"/>
      <c r="C36" s="10">
        <f>SUM(C33:C35)</f>
        <v>550</v>
      </c>
      <c r="D36" s="10">
        <f t="shared" ref="D36:G36" si="4">SUM(D33:D35)</f>
        <v>23.41</v>
      </c>
      <c r="E36" s="10">
        <f t="shared" si="4"/>
        <v>25.099999999999998</v>
      </c>
      <c r="F36" s="10">
        <f t="shared" si="4"/>
        <v>93.399999999999991</v>
      </c>
      <c r="G36" s="10">
        <f t="shared" si="4"/>
        <v>629.14</v>
      </c>
      <c r="H36" s="11"/>
    </row>
    <row r="37" spans="1:8" ht="25.5" x14ac:dyDescent="0.2">
      <c r="A37" s="104" t="s">
        <v>30</v>
      </c>
      <c r="B37" s="7" t="s">
        <v>49</v>
      </c>
      <c r="C37" s="8">
        <v>250</v>
      </c>
      <c r="D37" s="1">
        <v>4.28</v>
      </c>
      <c r="E37" s="1">
        <v>3.22</v>
      </c>
      <c r="F37" s="1">
        <v>25.05</v>
      </c>
      <c r="G37" s="2">
        <v>192.8</v>
      </c>
      <c r="H37" s="9">
        <v>147</v>
      </c>
    </row>
    <row r="38" spans="1:8" x14ac:dyDescent="0.2">
      <c r="A38" s="104"/>
      <c r="B38" s="7" t="s">
        <v>51</v>
      </c>
      <c r="C38" s="8">
        <v>280</v>
      </c>
      <c r="D38" s="1">
        <v>23.36</v>
      </c>
      <c r="E38" s="1">
        <v>27.88</v>
      </c>
      <c r="F38" s="1">
        <v>69.849999999999994</v>
      </c>
      <c r="G38" s="2">
        <v>543.13</v>
      </c>
      <c r="H38" s="12" t="s">
        <v>50</v>
      </c>
    </row>
    <row r="39" spans="1:8" x14ac:dyDescent="0.2">
      <c r="A39" s="104"/>
      <c r="B39" s="46" t="s">
        <v>173</v>
      </c>
      <c r="C39" s="47">
        <v>200</v>
      </c>
      <c r="D39" s="47">
        <v>0.16</v>
      </c>
      <c r="E39" s="47">
        <v>0.08</v>
      </c>
      <c r="F39" s="47">
        <v>8.48</v>
      </c>
      <c r="G39" s="47">
        <v>34.74</v>
      </c>
      <c r="H39" s="48" t="s">
        <v>174</v>
      </c>
    </row>
    <row r="40" spans="1:8" x14ac:dyDescent="0.2">
      <c r="A40" s="104"/>
      <c r="B40" s="7" t="s">
        <v>35</v>
      </c>
      <c r="C40" s="8">
        <v>40</v>
      </c>
      <c r="D40" s="1">
        <v>3.16</v>
      </c>
      <c r="E40" s="1">
        <v>0.4</v>
      </c>
      <c r="F40" s="1">
        <v>19.68</v>
      </c>
      <c r="G40" s="2">
        <v>94</v>
      </c>
      <c r="H40" s="9">
        <v>108</v>
      </c>
    </row>
    <row r="41" spans="1:8" x14ac:dyDescent="0.2">
      <c r="A41" s="104"/>
      <c r="B41" s="7" t="s">
        <v>34</v>
      </c>
      <c r="C41" s="8">
        <v>30</v>
      </c>
      <c r="D41" s="1">
        <v>1.98</v>
      </c>
      <c r="E41" s="1">
        <v>0.36</v>
      </c>
      <c r="F41" s="1">
        <v>10.02</v>
      </c>
      <c r="G41" s="2">
        <v>52.2</v>
      </c>
      <c r="H41" s="9">
        <v>109</v>
      </c>
    </row>
    <row r="42" spans="1:8" s="45" customFormat="1" x14ac:dyDescent="0.2">
      <c r="A42" s="104" t="s">
        <v>36</v>
      </c>
      <c r="B42" s="105"/>
      <c r="C42" s="10">
        <f>SUM(C37:C41)</f>
        <v>800</v>
      </c>
      <c r="D42" s="10">
        <f t="shared" ref="D42:G42" si="5">SUM(D37:D41)</f>
        <v>32.94</v>
      </c>
      <c r="E42" s="10">
        <f t="shared" si="5"/>
        <v>31.939999999999994</v>
      </c>
      <c r="F42" s="10">
        <f t="shared" si="5"/>
        <v>133.08000000000001</v>
      </c>
      <c r="G42" s="10">
        <f t="shared" si="5"/>
        <v>916.87000000000012</v>
      </c>
      <c r="H42" s="11"/>
    </row>
    <row r="43" spans="1:8" x14ac:dyDescent="0.2">
      <c r="A43" s="104" t="s">
        <v>37</v>
      </c>
      <c r="B43" s="7" t="s">
        <v>55</v>
      </c>
      <c r="C43" s="8">
        <v>200</v>
      </c>
      <c r="D43" s="1">
        <v>2.4</v>
      </c>
      <c r="E43" s="1">
        <v>2.7</v>
      </c>
      <c r="F43" s="1">
        <v>21.6</v>
      </c>
      <c r="G43" s="2">
        <v>108</v>
      </c>
      <c r="H43" s="12" t="s">
        <v>54</v>
      </c>
    </row>
    <row r="44" spans="1:8" x14ac:dyDescent="0.2">
      <c r="A44" s="104"/>
      <c r="B44" s="7" t="s">
        <v>57</v>
      </c>
      <c r="C44" s="8">
        <v>100</v>
      </c>
      <c r="D44" s="1">
        <v>9.9</v>
      </c>
      <c r="E44" s="1">
        <v>10.3</v>
      </c>
      <c r="F44" s="1">
        <v>32.07</v>
      </c>
      <c r="G44" s="2">
        <v>271.23</v>
      </c>
      <c r="H44" s="12" t="s">
        <v>56</v>
      </c>
    </row>
    <row r="45" spans="1:8" s="45" customFormat="1" x14ac:dyDescent="0.2">
      <c r="A45" s="104" t="s">
        <v>42</v>
      </c>
      <c r="B45" s="105"/>
      <c r="C45" s="10">
        <f>SUM(C43:C44)</f>
        <v>300</v>
      </c>
      <c r="D45" s="10">
        <f t="shared" ref="D45:G45" si="6">SUM(D43:D44)</f>
        <v>12.3</v>
      </c>
      <c r="E45" s="10">
        <f t="shared" si="6"/>
        <v>13</v>
      </c>
      <c r="F45" s="10">
        <f t="shared" si="6"/>
        <v>53.67</v>
      </c>
      <c r="G45" s="10">
        <f t="shared" si="6"/>
        <v>379.23</v>
      </c>
      <c r="H45" s="11"/>
    </row>
    <row r="46" spans="1:8" s="45" customFormat="1" ht="13.5" thickBot="1" x14ac:dyDescent="0.25">
      <c r="A46" s="106" t="s">
        <v>43</v>
      </c>
      <c r="B46" s="107"/>
      <c r="C46" s="14">
        <f>C45+C42+C36</f>
        <v>1650</v>
      </c>
      <c r="D46" s="14">
        <f>D45+D42+D36</f>
        <v>68.649999999999991</v>
      </c>
      <c r="E46" s="14">
        <f t="shared" ref="E46:G46" si="7">E45+E42+E36</f>
        <v>70.039999999999992</v>
      </c>
      <c r="F46" s="14">
        <f t="shared" si="7"/>
        <v>280.14999999999998</v>
      </c>
      <c r="G46" s="14">
        <f t="shared" si="7"/>
        <v>1925.2400000000002</v>
      </c>
      <c r="H46" s="15"/>
    </row>
    <row r="47" spans="1:8" s="45" customFormat="1" x14ac:dyDescent="0.2">
      <c r="A47" s="108" t="s">
        <v>58</v>
      </c>
      <c r="B47" s="109"/>
      <c r="C47" s="109"/>
      <c r="D47" s="109"/>
      <c r="E47" s="109"/>
      <c r="F47" s="109"/>
      <c r="G47" s="109"/>
      <c r="H47" s="110"/>
    </row>
    <row r="48" spans="1:8" x14ac:dyDescent="0.2">
      <c r="A48" s="104" t="s">
        <v>25</v>
      </c>
      <c r="B48" s="7" t="s">
        <v>59</v>
      </c>
      <c r="C48" s="8">
        <v>250</v>
      </c>
      <c r="D48" s="1">
        <v>9.7799999999999994</v>
      </c>
      <c r="E48" s="1">
        <v>8.8000000000000007</v>
      </c>
      <c r="F48" s="1">
        <v>50.75</v>
      </c>
      <c r="G48" s="2">
        <v>321.64999999999998</v>
      </c>
      <c r="H48" s="9">
        <v>250</v>
      </c>
    </row>
    <row r="49" spans="1:8" x14ac:dyDescent="0.2">
      <c r="A49" s="104"/>
      <c r="B49" s="7" t="s">
        <v>60</v>
      </c>
      <c r="C49" s="8">
        <v>100</v>
      </c>
      <c r="D49" s="1">
        <v>9.93</v>
      </c>
      <c r="E49" s="1">
        <v>11.72</v>
      </c>
      <c r="F49" s="1">
        <v>40.19</v>
      </c>
      <c r="G49" s="2">
        <v>276.61</v>
      </c>
      <c r="H49" s="9">
        <v>270</v>
      </c>
    </row>
    <row r="50" spans="1:8" x14ac:dyDescent="0.2">
      <c r="A50" s="104"/>
      <c r="B50" s="49" t="s">
        <v>177</v>
      </c>
      <c r="C50" s="2">
        <v>200</v>
      </c>
      <c r="D50" s="3">
        <v>0.22</v>
      </c>
      <c r="E50" s="4">
        <v>0.06</v>
      </c>
      <c r="F50" s="4">
        <v>7.2</v>
      </c>
      <c r="G50" s="50">
        <v>29.08</v>
      </c>
      <c r="H50" s="51" t="s">
        <v>176</v>
      </c>
    </row>
    <row r="51" spans="1:8" s="45" customFormat="1" x14ac:dyDescent="0.2">
      <c r="A51" s="104" t="s">
        <v>29</v>
      </c>
      <c r="B51" s="105"/>
      <c r="C51" s="10">
        <f>SUM(C48:C50)</f>
        <v>550</v>
      </c>
      <c r="D51" s="10">
        <f>SUM(D48:D50)</f>
        <v>19.93</v>
      </c>
      <c r="E51" s="10">
        <f>SUM(E48:E50)</f>
        <v>20.580000000000002</v>
      </c>
      <c r="F51" s="10">
        <f>SUM(F48:F50)</f>
        <v>98.14</v>
      </c>
      <c r="G51" s="10">
        <f>SUM(G48:G50)</f>
        <v>627.34</v>
      </c>
      <c r="H51" s="11"/>
    </row>
    <row r="52" spans="1:8" x14ac:dyDescent="0.2">
      <c r="A52" s="104" t="s">
        <v>30</v>
      </c>
      <c r="B52" s="7" t="s">
        <v>62</v>
      </c>
      <c r="C52" s="8">
        <v>250</v>
      </c>
      <c r="D52" s="1">
        <v>5.62</v>
      </c>
      <c r="E52" s="1">
        <v>5.67</v>
      </c>
      <c r="F52" s="1">
        <v>21.6</v>
      </c>
      <c r="G52" s="2">
        <v>160.28</v>
      </c>
      <c r="H52" s="12" t="s">
        <v>61</v>
      </c>
    </row>
    <row r="53" spans="1:8" x14ac:dyDescent="0.2">
      <c r="A53" s="104"/>
      <c r="B53" s="7" t="s">
        <v>64</v>
      </c>
      <c r="C53" s="8">
        <v>100</v>
      </c>
      <c r="D53" s="1">
        <v>13.1</v>
      </c>
      <c r="E53" s="1">
        <v>20.61</v>
      </c>
      <c r="F53" s="1">
        <v>26.37</v>
      </c>
      <c r="G53" s="2">
        <v>326.87</v>
      </c>
      <c r="H53" s="12" t="s">
        <v>63</v>
      </c>
    </row>
    <row r="54" spans="1:8" x14ac:dyDescent="0.2">
      <c r="A54" s="104"/>
      <c r="B54" s="7" t="s">
        <v>65</v>
      </c>
      <c r="C54" s="8">
        <v>20</v>
      </c>
      <c r="D54" s="1">
        <v>0.12</v>
      </c>
      <c r="E54" s="1">
        <v>0.75</v>
      </c>
      <c r="F54" s="1">
        <v>1.07</v>
      </c>
      <c r="G54" s="2">
        <v>11.5</v>
      </c>
      <c r="H54" s="9">
        <v>453</v>
      </c>
    </row>
    <row r="55" spans="1:8" x14ac:dyDescent="0.2">
      <c r="A55" s="104"/>
      <c r="B55" s="7" t="s">
        <v>100</v>
      </c>
      <c r="C55" s="8">
        <v>180</v>
      </c>
      <c r="D55" s="1">
        <v>10.37</v>
      </c>
      <c r="E55" s="1">
        <v>4.7</v>
      </c>
      <c r="F55" s="1">
        <v>46.62</v>
      </c>
      <c r="G55" s="2">
        <v>270.81</v>
      </c>
      <c r="H55" s="9">
        <v>237</v>
      </c>
    </row>
    <row r="56" spans="1:8" x14ac:dyDescent="0.2">
      <c r="A56" s="104"/>
      <c r="B56" s="7" t="s">
        <v>67</v>
      </c>
      <c r="C56" s="8">
        <v>200</v>
      </c>
      <c r="D56" s="1">
        <v>0.32</v>
      </c>
      <c r="E56" s="1">
        <v>0.14000000000000001</v>
      </c>
      <c r="F56" s="1">
        <v>11.46</v>
      </c>
      <c r="G56" s="2">
        <v>48.32</v>
      </c>
      <c r="H56" s="9">
        <v>519</v>
      </c>
    </row>
    <row r="57" spans="1:8" x14ac:dyDescent="0.2">
      <c r="A57" s="104"/>
      <c r="B57" s="7" t="s">
        <v>35</v>
      </c>
      <c r="C57" s="8">
        <v>30</v>
      </c>
      <c r="D57" s="1">
        <v>2.37</v>
      </c>
      <c r="E57" s="1">
        <v>0.3</v>
      </c>
      <c r="F57" s="1">
        <v>14.76</v>
      </c>
      <c r="G57" s="2">
        <v>70.5</v>
      </c>
      <c r="H57" s="9">
        <v>108</v>
      </c>
    </row>
    <row r="58" spans="1:8" x14ac:dyDescent="0.2">
      <c r="A58" s="104"/>
      <c r="B58" s="7" t="s">
        <v>34</v>
      </c>
      <c r="C58" s="8">
        <v>30</v>
      </c>
      <c r="D58" s="1">
        <v>1.98</v>
      </c>
      <c r="E58" s="1">
        <v>0.36</v>
      </c>
      <c r="F58" s="1">
        <v>10.02</v>
      </c>
      <c r="G58" s="2">
        <v>52.2</v>
      </c>
      <c r="H58" s="9">
        <v>109</v>
      </c>
    </row>
    <row r="59" spans="1:8" s="45" customFormat="1" x14ac:dyDescent="0.2">
      <c r="A59" s="104" t="s">
        <v>36</v>
      </c>
      <c r="B59" s="105"/>
      <c r="C59" s="10">
        <f>SUM(C52:C58)</f>
        <v>810</v>
      </c>
      <c r="D59" s="10">
        <f t="shared" ref="D59:G59" si="8">SUM(D52:D58)</f>
        <v>33.880000000000003</v>
      </c>
      <c r="E59" s="10">
        <f t="shared" si="8"/>
        <v>32.53</v>
      </c>
      <c r="F59" s="10">
        <f t="shared" si="8"/>
        <v>131.9</v>
      </c>
      <c r="G59" s="10">
        <f t="shared" si="8"/>
        <v>940.48000000000013</v>
      </c>
      <c r="H59" s="11"/>
    </row>
    <row r="60" spans="1:8" x14ac:dyDescent="0.2">
      <c r="A60" s="104" t="s">
        <v>37</v>
      </c>
      <c r="B60" s="52" t="s">
        <v>178</v>
      </c>
      <c r="C60" s="2">
        <v>200</v>
      </c>
      <c r="D60" s="2">
        <v>0.12</v>
      </c>
      <c r="E60" s="2">
        <v>0.2</v>
      </c>
      <c r="F60" s="2">
        <v>8.58</v>
      </c>
      <c r="G60" s="2">
        <v>34.340000000000003</v>
      </c>
      <c r="H60" s="12" t="s">
        <v>179</v>
      </c>
    </row>
    <row r="61" spans="1:8" x14ac:dyDescent="0.2">
      <c r="A61" s="104"/>
      <c r="B61" s="7" t="s">
        <v>68</v>
      </c>
      <c r="C61" s="8">
        <v>100</v>
      </c>
      <c r="D61" s="1">
        <v>10.48</v>
      </c>
      <c r="E61" s="1">
        <v>11.23</v>
      </c>
      <c r="F61" s="1">
        <v>41.66</v>
      </c>
      <c r="G61" s="2">
        <v>278.88</v>
      </c>
      <c r="H61" s="9">
        <v>540</v>
      </c>
    </row>
    <row r="62" spans="1:8" s="45" customFormat="1" x14ac:dyDescent="0.2">
      <c r="A62" s="104" t="s">
        <v>42</v>
      </c>
      <c r="B62" s="105"/>
      <c r="C62" s="10">
        <f>SUM(C60:C61)</f>
        <v>300</v>
      </c>
      <c r="D62" s="10">
        <f>SUM(D60:D61)</f>
        <v>10.6</v>
      </c>
      <c r="E62" s="10">
        <f>SUM(E60:E61)</f>
        <v>11.43</v>
      </c>
      <c r="F62" s="10">
        <f>SUM(F60:F61)</f>
        <v>50.239999999999995</v>
      </c>
      <c r="G62" s="10">
        <f>SUM(G60:G61)</f>
        <v>313.22000000000003</v>
      </c>
      <c r="H62" s="11"/>
    </row>
    <row r="63" spans="1:8" s="45" customFormat="1" ht="13.5" thickBot="1" x14ac:dyDescent="0.25">
      <c r="A63" s="106" t="s">
        <v>43</v>
      </c>
      <c r="B63" s="107"/>
      <c r="C63" s="14">
        <f>C62+C59+C51</f>
        <v>1660</v>
      </c>
      <c r="D63" s="14">
        <f t="shared" ref="D63:G63" si="9">D62+D59+D51</f>
        <v>64.41</v>
      </c>
      <c r="E63" s="14">
        <f t="shared" si="9"/>
        <v>64.540000000000006</v>
      </c>
      <c r="F63" s="14">
        <f t="shared" si="9"/>
        <v>280.27999999999997</v>
      </c>
      <c r="G63" s="14">
        <f t="shared" si="9"/>
        <v>1881.0400000000004</v>
      </c>
      <c r="H63" s="15"/>
    </row>
    <row r="64" spans="1:8" s="45" customFormat="1" x14ac:dyDescent="0.2">
      <c r="A64" s="108" t="s">
        <v>69</v>
      </c>
      <c r="B64" s="109"/>
      <c r="C64" s="109"/>
      <c r="D64" s="109"/>
      <c r="E64" s="109"/>
      <c r="F64" s="109"/>
      <c r="G64" s="109"/>
      <c r="H64" s="110"/>
    </row>
    <row r="65" spans="1:8" x14ac:dyDescent="0.2">
      <c r="A65" s="104" t="s">
        <v>25</v>
      </c>
      <c r="B65" s="7" t="s">
        <v>70</v>
      </c>
      <c r="C65" s="8">
        <v>250</v>
      </c>
      <c r="D65" s="1">
        <v>15.35</v>
      </c>
      <c r="E65" s="1">
        <v>17.010000000000002</v>
      </c>
      <c r="F65" s="1">
        <v>32.08</v>
      </c>
      <c r="G65" s="2">
        <v>359.04</v>
      </c>
      <c r="H65" s="9">
        <v>266</v>
      </c>
    </row>
    <row r="66" spans="1:8" x14ac:dyDescent="0.2">
      <c r="A66" s="104"/>
      <c r="B66" s="7" t="s">
        <v>47</v>
      </c>
      <c r="C66" s="8">
        <v>100</v>
      </c>
      <c r="D66" s="1">
        <v>8.0299999999999994</v>
      </c>
      <c r="E66" s="1">
        <v>5.81</v>
      </c>
      <c r="F66" s="1">
        <v>57.39</v>
      </c>
      <c r="G66" s="2">
        <v>318</v>
      </c>
      <c r="H66" s="9">
        <v>564</v>
      </c>
    </row>
    <row r="67" spans="1:8" x14ac:dyDescent="0.2">
      <c r="A67" s="104"/>
      <c r="B67" s="7" t="s">
        <v>28</v>
      </c>
      <c r="C67" s="8">
        <v>200</v>
      </c>
      <c r="D67" s="1">
        <v>0.2</v>
      </c>
      <c r="E67" s="1">
        <v>0</v>
      </c>
      <c r="F67" s="1">
        <v>7.02</v>
      </c>
      <c r="G67" s="2">
        <v>28.46</v>
      </c>
      <c r="H67" s="9">
        <v>143</v>
      </c>
    </row>
    <row r="68" spans="1:8" s="45" customFormat="1" x14ac:dyDescent="0.2">
      <c r="A68" s="104" t="s">
        <v>29</v>
      </c>
      <c r="B68" s="105"/>
      <c r="C68" s="10">
        <f>SUM(C65:C67)</f>
        <v>550</v>
      </c>
      <c r="D68" s="10">
        <f>SUM(D65:D67)</f>
        <v>23.58</v>
      </c>
      <c r="E68" s="10">
        <f>SUM(E65:E67)</f>
        <v>22.82</v>
      </c>
      <c r="F68" s="10">
        <f>SUM(F65:F67)</f>
        <v>96.49</v>
      </c>
      <c r="G68" s="10">
        <f>SUM(G65:G67)</f>
        <v>705.5</v>
      </c>
      <c r="H68" s="11"/>
    </row>
    <row r="69" spans="1:8" x14ac:dyDescent="0.2">
      <c r="A69" s="104" t="s">
        <v>30</v>
      </c>
      <c r="B69" s="7" t="s">
        <v>74</v>
      </c>
      <c r="C69" s="8">
        <v>250</v>
      </c>
      <c r="D69" s="1">
        <v>2.8</v>
      </c>
      <c r="E69" s="1">
        <v>5.27</v>
      </c>
      <c r="F69" s="1">
        <v>9.25</v>
      </c>
      <c r="G69" s="2">
        <v>96.58</v>
      </c>
      <c r="H69" s="12" t="s">
        <v>73</v>
      </c>
    </row>
    <row r="70" spans="1:8" x14ac:dyDescent="0.2">
      <c r="A70" s="104"/>
      <c r="B70" s="7" t="s">
        <v>76</v>
      </c>
      <c r="C70" s="8">
        <v>100</v>
      </c>
      <c r="D70" s="1">
        <v>14.19</v>
      </c>
      <c r="E70" s="1">
        <v>18.02</v>
      </c>
      <c r="F70" s="1">
        <v>31.31</v>
      </c>
      <c r="G70" s="2">
        <v>366.02</v>
      </c>
      <c r="H70" s="12" t="s">
        <v>75</v>
      </c>
    </row>
    <row r="71" spans="1:8" x14ac:dyDescent="0.2">
      <c r="A71" s="104"/>
      <c r="B71" s="7" t="s">
        <v>65</v>
      </c>
      <c r="C71" s="8">
        <v>20</v>
      </c>
      <c r="D71" s="1">
        <v>0.12</v>
      </c>
      <c r="E71" s="1">
        <v>0.75</v>
      </c>
      <c r="F71" s="1">
        <v>1.07</v>
      </c>
      <c r="G71" s="2">
        <v>11.5</v>
      </c>
      <c r="H71" s="9">
        <v>453</v>
      </c>
    </row>
    <row r="72" spans="1:8" x14ac:dyDescent="0.2">
      <c r="A72" s="104"/>
      <c r="B72" s="7" t="s">
        <v>106</v>
      </c>
      <c r="C72" s="8">
        <v>180</v>
      </c>
      <c r="D72" s="1">
        <v>9.1300000000000008</v>
      </c>
      <c r="E72" s="1">
        <v>7.7</v>
      </c>
      <c r="F72" s="1">
        <v>50.42</v>
      </c>
      <c r="G72" s="2">
        <v>262.22000000000003</v>
      </c>
      <c r="H72" s="9">
        <v>243</v>
      </c>
    </row>
    <row r="73" spans="1:8" x14ac:dyDescent="0.2">
      <c r="A73" s="104"/>
      <c r="B73" s="7" t="s">
        <v>33</v>
      </c>
      <c r="C73" s="8">
        <v>200</v>
      </c>
      <c r="D73" s="1">
        <v>0.08</v>
      </c>
      <c r="E73" s="1">
        <v>0</v>
      </c>
      <c r="F73" s="1">
        <v>10.62</v>
      </c>
      <c r="G73" s="2">
        <v>40.44</v>
      </c>
      <c r="H73" s="9">
        <v>508</v>
      </c>
    </row>
    <row r="74" spans="1:8" x14ac:dyDescent="0.2">
      <c r="A74" s="104"/>
      <c r="B74" s="7" t="s">
        <v>35</v>
      </c>
      <c r="C74" s="8">
        <v>30</v>
      </c>
      <c r="D74" s="1">
        <v>2.37</v>
      </c>
      <c r="E74" s="1">
        <v>0.3</v>
      </c>
      <c r="F74" s="1">
        <v>14.76</v>
      </c>
      <c r="G74" s="2">
        <v>70.5</v>
      </c>
      <c r="H74" s="9">
        <v>108</v>
      </c>
    </row>
    <row r="75" spans="1:8" x14ac:dyDescent="0.2">
      <c r="A75" s="104"/>
      <c r="B75" s="7" t="s">
        <v>34</v>
      </c>
      <c r="C75" s="8">
        <v>30</v>
      </c>
      <c r="D75" s="1">
        <v>1.98</v>
      </c>
      <c r="E75" s="1">
        <v>0.36</v>
      </c>
      <c r="F75" s="1">
        <v>10.02</v>
      </c>
      <c r="G75" s="2">
        <v>52.2</v>
      </c>
      <c r="H75" s="9">
        <v>109</v>
      </c>
    </row>
    <row r="76" spans="1:8" s="45" customFormat="1" x14ac:dyDescent="0.2">
      <c r="A76" s="104" t="s">
        <v>36</v>
      </c>
      <c r="B76" s="105"/>
      <c r="C76" s="10">
        <f>SUM(C69:C75)</f>
        <v>810</v>
      </c>
      <c r="D76" s="10">
        <f t="shared" ref="D76:G76" si="10">SUM(D69:D75)</f>
        <v>30.67</v>
      </c>
      <c r="E76" s="10">
        <f t="shared" si="10"/>
        <v>32.4</v>
      </c>
      <c r="F76" s="10">
        <f t="shared" si="10"/>
        <v>127.45000000000002</v>
      </c>
      <c r="G76" s="10">
        <f t="shared" si="10"/>
        <v>899.46</v>
      </c>
      <c r="H76" s="11"/>
    </row>
    <row r="77" spans="1:8" x14ac:dyDescent="0.2">
      <c r="A77" s="104" t="s">
        <v>37</v>
      </c>
      <c r="B77" s="7" t="s">
        <v>77</v>
      </c>
      <c r="C77" s="8">
        <v>200</v>
      </c>
      <c r="D77" s="1">
        <v>0</v>
      </c>
      <c r="E77" s="1">
        <v>0</v>
      </c>
      <c r="F77" s="1">
        <v>15</v>
      </c>
      <c r="G77" s="2">
        <v>95</v>
      </c>
      <c r="H77" s="9">
        <v>614</v>
      </c>
    </row>
    <row r="78" spans="1:8" x14ac:dyDescent="0.2">
      <c r="A78" s="104"/>
      <c r="B78" s="7" t="s">
        <v>79</v>
      </c>
      <c r="C78" s="8">
        <v>100</v>
      </c>
      <c r="D78" s="1">
        <v>10.23</v>
      </c>
      <c r="E78" s="1">
        <v>11.35</v>
      </c>
      <c r="F78" s="1">
        <v>35.61</v>
      </c>
      <c r="G78" s="2">
        <v>267.60000000000002</v>
      </c>
      <c r="H78" s="12" t="s">
        <v>78</v>
      </c>
    </row>
    <row r="79" spans="1:8" s="45" customFormat="1" x14ac:dyDescent="0.2">
      <c r="A79" s="104" t="s">
        <v>42</v>
      </c>
      <c r="B79" s="105"/>
      <c r="C79" s="10">
        <f>SUM(C77:C78)</f>
        <v>300</v>
      </c>
      <c r="D79" s="10">
        <f t="shared" ref="D79:G79" si="11">SUM(D77:D78)</f>
        <v>10.23</v>
      </c>
      <c r="E79" s="10">
        <f t="shared" si="11"/>
        <v>11.35</v>
      </c>
      <c r="F79" s="10">
        <f t="shared" si="11"/>
        <v>50.61</v>
      </c>
      <c r="G79" s="10">
        <f t="shared" si="11"/>
        <v>362.6</v>
      </c>
      <c r="H79" s="11"/>
    </row>
    <row r="80" spans="1:8" s="45" customFormat="1" ht="13.5" thickBot="1" x14ac:dyDescent="0.25">
      <c r="A80" s="106" t="s">
        <v>43</v>
      </c>
      <c r="B80" s="107"/>
      <c r="C80" s="14">
        <f>C79+C76+C68</f>
        <v>1660</v>
      </c>
      <c r="D80" s="14">
        <f t="shared" ref="D80:G80" si="12">D79+D76+D68</f>
        <v>64.48</v>
      </c>
      <c r="E80" s="14">
        <f t="shared" si="12"/>
        <v>66.569999999999993</v>
      </c>
      <c r="F80" s="14">
        <f t="shared" si="12"/>
        <v>274.55</v>
      </c>
      <c r="G80" s="14">
        <f t="shared" si="12"/>
        <v>1967.56</v>
      </c>
      <c r="H80" s="15"/>
    </row>
    <row r="81" spans="1:8" s="45" customFormat="1" x14ac:dyDescent="0.2">
      <c r="A81" s="108" t="s">
        <v>80</v>
      </c>
      <c r="B81" s="109"/>
      <c r="C81" s="109"/>
      <c r="D81" s="109"/>
      <c r="E81" s="109"/>
      <c r="F81" s="109"/>
      <c r="G81" s="109"/>
      <c r="H81" s="110"/>
    </row>
    <row r="82" spans="1:8" x14ac:dyDescent="0.2">
      <c r="A82" s="104" t="s">
        <v>25</v>
      </c>
      <c r="B82" s="7" t="s">
        <v>81</v>
      </c>
      <c r="C82" s="8">
        <v>250</v>
      </c>
      <c r="D82" s="1">
        <v>10.9</v>
      </c>
      <c r="E82" s="1">
        <v>9.98</v>
      </c>
      <c r="F82" s="1">
        <v>46.17</v>
      </c>
      <c r="G82" s="2">
        <v>365.3</v>
      </c>
      <c r="H82" s="9">
        <v>267</v>
      </c>
    </row>
    <row r="83" spans="1:8" x14ac:dyDescent="0.2">
      <c r="A83" s="104"/>
      <c r="B83" s="7" t="s">
        <v>27</v>
      </c>
      <c r="C83" s="8">
        <v>100</v>
      </c>
      <c r="D83" s="1">
        <v>12.28</v>
      </c>
      <c r="E83" s="1">
        <v>10.31</v>
      </c>
      <c r="F83" s="1">
        <v>43.27</v>
      </c>
      <c r="G83" s="2">
        <v>276.37</v>
      </c>
      <c r="H83" s="9">
        <v>574</v>
      </c>
    </row>
    <row r="84" spans="1:8" x14ac:dyDescent="0.2">
      <c r="A84" s="104"/>
      <c r="B84" s="7" t="s">
        <v>48</v>
      </c>
      <c r="C84" s="8">
        <v>200</v>
      </c>
      <c r="D84" s="1">
        <v>0.26</v>
      </c>
      <c r="E84" s="1">
        <v>0</v>
      </c>
      <c r="F84" s="1">
        <v>7.24</v>
      </c>
      <c r="G84" s="2">
        <v>30.84</v>
      </c>
      <c r="H84" s="9">
        <v>494</v>
      </c>
    </row>
    <row r="85" spans="1:8" s="45" customFormat="1" x14ac:dyDescent="0.2">
      <c r="A85" s="104" t="s">
        <v>29</v>
      </c>
      <c r="B85" s="105"/>
      <c r="C85" s="10">
        <f>SUM(C82:C84)</f>
        <v>550</v>
      </c>
      <c r="D85" s="10">
        <f>SUM(D82:D84)</f>
        <v>23.44</v>
      </c>
      <c r="E85" s="10">
        <f>SUM(E82:E84)</f>
        <v>20.29</v>
      </c>
      <c r="F85" s="10">
        <f>SUM(F82:F84)</f>
        <v>96.679999999999993</v>
      </c>
      <c r="G85" s="10">
        <f>SUM(G82:G84)</f>
        <v>672.5100000000001</v>
      </c>
      <c r="H85" s="11"/>
    </row>
    <row r="86" spans="1:8" x14ac:dyDescent="0.2">
      <c r="A86" s="104" t="s">
        <v>30</v>
      </c>
      <c r="B86" s="7" t="s">
        <v>83</v>
      </c>
      <c r="C86" s="8">
        <v>250</v>
      </c>
      <c r="D86" s="1">
        <v>3.22</v>
      </c>
      <c r="E86" s="1">
        <v>5.8</v>
      </c>
      <c r="F86" s="1">
        <v>19</v>
      </c>
      <c r="G86" s="2">
        <v>141.6</v>
      </c>
      <c r="H86" s="12" t="s">
        <v>82</v>
      </c>
    </row>
    <row r="87" spans="1:8" x14ac:dyDescent="0.2">
      <c r="A87" s="104"/>
      <c r="B87" s="7" t="s">
        <v>32</v>
      </c>
      <c r="C87" s="8">
        <v>100</v>
      </c>
      <c r="D87" s="1">
        <v>18.3</v>
      </c>
      <c r="E87" s="1">
        <v>21.44</v>
      </c>
      <c r="F87" s="1">
        <v>34.71</v>
      </c>
      <c r="G87" s="2">
        <v>328.18</v>
      </c>
      <c r="H87" s="9">
        <v>405</v>
      </c>
    </row>
    <row r="88" spans="1:8" x14ac:dyDescent="0.2">
      <c r="A88" s="104"/>
      <c r="B88" s="7" t="s">
        <v>94</v>
      </c>
      <c r="C88" s="8">
        <v>180</v>
      </c>
      <c r="D88" s="1">
        <v>3.6</v>
      </c>
      <c r="E88" s="1">
        <v>4.32</v>
      </c>
      <c r="F88" s="1">
        <v>36.54</v>
      </c>
      <c r="G88" s="2">
        <v>290.76</v>
      </c>
      <c r="H88" s="12" t="s">
        <v>93</v>
      </c>
    </row>
    <row r="89" spans="1:8" x14ac:dyDescent="0.2">
      <c r="A89" s="104"/>
      <c r="B89" s="7" t="s">
        <v>67</v>
      </c>
      <c r="C89" s="8">
        <v>200</v>
      </c>
      <c r="D89" s="1">
        <v>0.32</v>
      </c>
      <c r="E89" s="1">
        <v>0.14000000000000001</v>
      </c>
      <c r="F89" s="1">
        <v>11.46</v>
      </c>
      <c r="G89" s="2">
        <v>48.32</v>
      </c>
      <c r="H89" s="9">
        <v>519</v>
      </c>
    </row>
    <row r="90" spans="1:8" x14ac:dyDescent="0.2">
      <c r="A90" s="104"/>
      <c r="B90" s="7" t="s">
        <v>35</v>
      </c>
      <c r="C90" s="8">
        <v>40</v>
      </c>
      <c r="D90" s="1">
        <v>3.16</v>
      </c>
      <c r="E90" s="1">
        <v>0.4</v>
      </c>
      <c r="F90" s="1">
        <v>19.68</v>
      </c>
      <c r="G90" s="2">
        <v>94</v>
      </c>
      <c r="H90" s="9">
        <v>108</v>
      </c>
    </row>
    <row r="91" spans="1:8" x14ac:dyDescent="0.2">
      <c r="A91" s="104"/>
      <c r="B91" s="7" t="s">
        <v>34</v>
      </c>
      <c r="C91" s="8">
        <v>30</v>
      </c>
      <c r="D91" s="1">
        <v>1.98</v>
      </c>
      <c r="E91" s="1">
        <v>0.36</v>
      </c>
      <c r="F91" s="1">
        <v>10.02</v>
      </c>
      <c r="G91" s="2">
        <v>52.2</v>
      </c>
      <c r="H91" s="9">
        <v>109</v>
      </c>
    </row>
    <row r="92" spans="1:8" s="45" customFormat="1" x14ac:dyDescent="0.2">
      <c r="A92" s="104" t="s">
        <v>36</v>
      </c>
      <c r="B92" s="105"/>
      <c r="C92" s="10">
        <f>SUM(C86:C91)</f>
        <v>800</v>
      </c>
      <c r="D92" s="10">
        <f t="shared" ref="D92:G92" si="13">SUM(D86:D91)</f>
        <v>30.580000000000002</v>
      </c>
      <c r="E92" s="10">
        <f t="shared" si="13"/>
        <v>32.46</v>
      </c>
      <c r="F92" s="10">
        <f t="shared" si="13"/>
        <v>131.41000000000003</v>
      </c>
      <c r="G92" s="10">
        <f t="shared" si="13"/>
        <v>955.06000000000006</v>
      </c>
      <c r="H92" s="11"/>
    </row>
    <row r="93" spans="1:8" x14ac:dyDescent="0.2">
      <c r="A93" s="104" t="s">
        <v>37</v>
      </c>
      <c r="B93" s="49" t="s">
        <v>180</v>
      </c>
      <c r="C93" s="2">
        <v>200</v>
      </c>
      <c r="D93" s="2">
        <v>0.14000000000000001</v>
      </c>
      <c r="E93" s="2">
        <v>0.06</v>
      </c>
      <c r="F93" s="2">
        <v>8</v>
      </c>
      <c r="G93" s="2">
        <v>32.700000000000003</v>
      </c>
      <c r="H93" s="53" t="s">
        <v>181</v>
      </c>
    </row>
    <row r="94" spans="1:8" x14ac:dyDescent="0.2">
      <c r="A94" s="104"/>
      <c r="B94" s="7" t="s">
        <v>86</v>
      </c>
      <c r="C94" s="8">
        <v>100</v>
      </c>
      <c r="D94" s="1">
        <v>11.69</v>
      </c>
      <c r="E94" s="1">
        <v>11.58</v>
      </c>
      <c r="F94" s="1">
        <v>35.26</v>
      </c>
      <c r="G94" s="2">
        <v>282.20999999999998</v>
      </c>
      <c r="H94" s="12" t="s">
        <v>85</v>
      </c>
    </row>
    <row r="95" spans="1:8" s="45" customFormat="1" x14ac:dyDescent="0.2">
      <c r="A95" s="104" t="s">
        <v>42</v>
      </c>
      <c r="B95" s="105"/>
      <c r="C95" s="10">
        <f>SUM(C93:C94)</f>
        <v>300</v>
      </c>
      <c r="D95" s="10">
        <f>SUM(D93:D94)</f>
        <v>11.83</v>
      </c>
      <c r="E95" s="10">
        <f>SUM(E93:E94)</f>
        <v>11.64</v>
      </c>
      <c r="F95" s="10">
        <f>SUM(F93:F94)</f>
        <v>43.26</v>
      </c>
      <c r="G95" s="10">
        <f>SUM(G93:G94)</f>
        <v>314.90999999999997</v>
      </c>
      <c r="H95" s="11"/>
    </row>
    <row r="96" spans="1:8" s="45" customFormat="1" ht="13.5" thickBot="1" x14ac:dyDescent="0.25">
      <c r="A96" s="106" t="s">
        <v>43</v>
      </c>
      <c r="B96" s="107"/>
      <c r="C96" s="14">
        <f>C95+C92+C85</f>
        <v>1650</v>
      </c>
      <c r="D96" s="14">
        <f t="shared" ref="D96:G96" si="14">D95+D92+D85</f>
        <v>65.850000000000009</v>
      </c>
      <c r="E96" s="14">
        <f t="shared" si="14"/>
        <v>64.39</v>
      </c>
      <c r="F96" s="14">
        <f t="shared" si="14"/>
        <v>271.35000000000002</v>
      </c>
      <c r="G96" s="14">
        <f t="shared" si="14"/>
        <v>1942.48</v>
      </c>
      <c r="H96" s="15"/>
    </row>
    <row r="97" spans="1:8" s="45" customFormat="1" x14ac:dyDescent="0.2">
      <c r="A97" s="108" t="s">
        <v>182</v>
      </c>
      <c r="B97" s="109"/>
      <c r="C97" s="109"/>
      <c r="D97" s="109"/>
      <c r="E97" s="109"/>
      <c r="F97" s="109"/>
      <c r="G97" s="109"/>
      <c r="H97" s="110"/>
    </row>
    <row r="98" spans="1:8" s="45" customFormat="1" x14ac:dyDescent="0.2">
      <c r="A98" s="104" t="s">
        <v>25</v>
      </c>
      <c r="B98" s="7" t="s">
        <v>183</v>
      </c>
      <c r="C98" s="8">
        <v>250</v>
      </c>
      <c r="D98" s="1">
        <v>9.8000000000000007</v>
      </c>
      <c r="E98" s="1">
        <v>11.9</v>
      </c>
      <c r="F98" s="1">
        <v>36.9</v>
      </c>
      <c r="G98" s="2">
        <v>292.22000000000003</v>
      </c>
      <c r="H98" s="9">
        <v>423</v>
      </c>
    </row>
    <row r="99" spans="1:8" s="45" customFormat="1" x14ac:dyDescent="0.2">
      <c r="A99" s="104"/>
      <c r="B99" s="7" t="s">
        <v>98</v>
      </c>
      <c r="C99" s="8">
        <v>100</v>
      </c>
      <c r="D99" s="1">
        <v>10.37</v>
      </c>
      <c r="E99" s="1">
        <v>12.36</v>
      </c>
      <c r="F99" s="1">
        <v>41.77</v>
      </c>
      <c r="G99" s="2">
        <v>313.97000000000003</v>
      </c>
      <c r="H99" s="9">
        <v>563</v>
      </c>
    </row>
    <row r="100" spans="1:8" s="45" customFormat="1" x14ac:dyDescent="0.2">
      <c r="A100" s="104"/>
      <c r="B100" s="7" t="s">
        <v>48</v>
      </c>
      <c r="C100" s="8">
        <v>200</v>
      </c>
      <c r="D100" s="1">
        <v>0.26</v>
      </c>
      <c r="E100" s="1">
        <v>0</v>
      </c>
      <c r="F100" s="1">
        <v>7.24</v>
      </c>
      <c r="G100" s="2">
        <v>30.84</v>
      </c>
      <c r="H100" s="9">
        <v>494</v>
      </c>
    </row>
    <row r="101" spans="1:8" s="45" customFormat="1" x14ac:dyDescent="0.2">
      <c r="A101" s="104" t="s">
        <v>29</v>
      </c>
      <c r="B101" s="105"/>
      <c r="C101" s="10">
        <f>SUM(C98:C100)</f>
        <v>550</v>
      </c>
      <c r="D101" s="10">
        <f t="shared" ref="D101:G101" si="15">SUM(D98:D100)</f>
        <v>20.430000000000003</v>
      </c>
      <c r="E101" s="10">
        <f t="shared" si="15"/>
        <v>24.259999999999998</v>
      </c>
      <c r="F101" s="10">
        <f t="shared" si="15"/>
        <v>85.91</v>
      </c>
      <c r="G101" s="10">
        <f t="shared" si="15"/>
        <v>637.03000000000009</v>
      </c>
      <c r="H101" s="11"/>
    </row>
    <row r="102" spans="1:8" s="45" customFormat="1" x14ac:dyDescent="0.2">
      <c r="A102" s="104" t="s">
        <v>30</v>
      </c>
      <c r="B102" s="7" t="s">
        <v>184</v>
      </c>
      <c r="C102" s="8">
        <v>250</v>
      </c>
      <c r="D102" s="1">
        <v>3.13</v>
      </c>
      <c r="E102" s="1">
        <v>7.04</v>
      </c>
      <c r="F102" s="1">
        <v>12.4</v>
      </c>
      <c r="G102" s="2">
        <v>127.95</v>
      </c>
      <c r="H102" s="12">
        <v>146</v>
      </c>
    </row>
    <row r="103" spans="1:8" s="45" customFormat="1" x14ac:dyDescent="0.2">
      <c r="A103" s="104"/>
      <c r="B103" s="7" t="s">
        <v>186</v>
      </c>
      <c r="C103" s="8">
        <v>100</v>
      </c>
      <c r="D103" s="1">
        <v>13.37</v>
      </c>
      <c r="E103" s="1">
        <v>19.61</v>
      </c>
      <c r="F103" s="1">
        <v>29.31</v>
      </c>
      <c r="G103" s="2">
        <v>321.70999999999998</v>
      </c>
      <c r="H103" s="9">
        <v>405</v>
      </c>
    </row>
    <row r="104" spans="1:8" s="45" customFormat="1" x14ac:dyDescent="0.2">
      <c r="A104" s="104"/>
      <c r="B104" s="7" t="s">
        <v>100</v>
      </c>
      <c r="C104" s="8">
        <v>180</v>
      </c>
      <c r="D104" s="1">
        <v>7.97</v>
      </c>
      <c r="E104" s="1">
        <v>6.24</v>
      </c>
      <c r="F104" s="1">
        <v>44.22</v>
      </c>
      <c r="G104" s="2">
        <v>304.36</v>
      </c>
      <c r="H104" s="9">
        <v>237</v>
      </c>
    </row>
    <row r="105" spans="1:8" s="45" customFormat="1" x14ac:dyDescent="0.2">
      <c r="A105" s="104"/>
      <c r="B105" s="7" t="s">
        <v>67</v>
      </c>
      <c r="C105" s="8">
        <v>200</v>
      </c>
      <c r="D105" s="1">
        <v>0.32</v>
      </c>
      <c r="E105" s="1">
        <v>0.14000000000000001</v>
      </c>
      <c r="F105" s="1">
        <v>11.46</v>
      </c>
      <c r="G105" s="2">
        <v>48.32</v>
      </c>
      <c r="H105" s="9">
        <v>519</v>
      </c>
    </row>
    <row r="106" spans="1:8" s="45" customFormat="1" x14ac:dyDescent="0.2">
      <c r="A106" s="104"/>
      <c r="B106" s="7" t="s">
        <v>35</v>
      </c>
      <c r="C106" s="8">
        <v>40</v>
      </c>
      <c r="D106" s="1">
        <v>3.16</v>
      </c>
      <c r="E106" s="1">
        <v>0.4</v>
      </c>
      <c r="F106" s="1">
        <v>19.68</v>
      </c>
      <c r="G106" s="2">
        <v>94</v>
      </c>
      <c r="H106" s="9">
        <v>108</v>
      </c>
    </row>
    <row r="107" spans="1:8" s="45" customFormat="1" x14ac:dyDescent="0.2">
      <c r="A107" s="104"/>
      <c r="B107" s="7" t="s">
        <v>34</v>
      </c>
      <c r="C107" s="8">
        <v>30</v>
      </c>
      <c r="D107" s="1">
        <v>1.98</v>
      </c>
      <c r="E107" s="1">
        <v>0.36</v>
      </c>
      <c r="F107" s="1">
        <v>10.02</v>
      </c>
      <c r="G107" s="2">
        <v>52.2</v>
      </c>
      <c r="H107" s="9">
        <v>109</v>
      </c>
    </row>
    <row r="108" spans="1:8" s="45" customFormat="1" x14ac:dyDescent="0.2">
      <c r="A108" s="104" t="s">
        <v>36</v>
      </c>
      <c r="B108" s="105"/>
      <c r="C108" s="10">
        <f>SUM(C102:C107)</f>
        <v>800</v>
      </c>
      <c r="D108" s="10">
        <f t="shared" ref="D108:G108" si="16">SUM(D102:D107)</f>
        <v>29.93</v>
      </c>
      <c r="E108" s="10">
        <f t="shared" si="16"/>
        <v>33.79</v>
      </c>
      <c r="F108" s="13">
        <f>SUM(F102:F107)</f>
        <v>127.09000000000002</v>
      </c>
      <c r="G108" s="10">
        <f t="shared" si="16"/>
        <v>948.54000000000008</v>
      </c>
      <c r="H108" s="11"/>
    </row>
    <row r="109" spans="1:8" s="45" customFormat="1" x14ac:dyDescent="0.2">
      <c r="A109" s="104" t="s">
        <v>37</v>
      </c>
      <c r="B109" s="7" t="s">
        <v>39</v>
      </c>
      <c r="C109" s="8">
        <v>200</v>
      </c>
      <c r="D109" s="1">
        <v>0.3</v>
      </c>
      <c r="E109" s="1">
        <v>0.12</v>
      </c>
      <c r="F109" s="1">
        <v>9.18</v>
      </c>
      <c r="G109" s="2">
        <v>39.74</v>
      </c>
      <c r="H109" s="12" t="s">
        <v>38</v>
      </c>
    </row>
    <row r="110" spans="1:8" s="45" customFormat="1" x14ac:dyDescent="0.2">
      <c r="A110" s="104"/>
      <c r="B110" s="7" t="s">
        <v>187</v>
      </c>
      <c r="C110" s="8">
        <v>100</v>
      </c>
      <c r="D110" s="1">
        <v>9.7100000000000009</v>
      </c>
      <c r="E110" s="1">
        <v>11.23</v>
      </c>
      <c r="F110" s="1">
        <v>38.65</v>
      </c>
      <c r="G110" s="2">
        <v>265.36</v>
      </c>
      <c r="H110" s="9">
        <v>573</v>
      </c>
    </row>
    <row r="111" spans="1:8" s="45" customFormat="1" x14ac:dyDescent="0.2">
      <c r="A111" s="104" t="s">
        <v>42</v>
      </c>
      <c r="B111" s="105"/>
      <c r="C111" s="10">
        <f>SUM(C109:C110)</f>
        <v>300</v>
      </c>
      <c r="D111" s="10">
        <f t="shared" ref="D111:G111" si="17">SUM(D109:D110)</f>
        <v>10.010000000000002</v>
      </c>
      <c r="E111" s="10">
        <f t="shared" si="17"/>
        <v>11.35</v>
      </c>
      <c r="F111" s="10">
        <f t="shared" si="17"/>
        <v>47.83</v>
      </c>
      <c r="G111" s="10">
        <f t="shared" si="17"/>
        <v>305.10000000000002</v>
      </c>
      <c r="H111" s="11"/>
    </row>
    <row r="112" spans="1:8" s="45" customFormat="1" ht="13.5" thickBot="1" x14ac:dyDescent="0.25">
      <c r="A112" s="106" t="s">
        <v>43</v>
      </c>
      <c r="B112" s="107"/>
      <c r="C112" s="14">
        <f>C101+C108+C111</f>
        <v>1650</v>
      </c>
      <c r="D112" s="14">
        <f t="shared" ref="D112:G112" si="18">D101+D108+D111</f>
        <v>60.370000000000005</v>
      </c>
      <c r="E112" s="14">
        <f t="shared" si="18"/>
        <v>69.399999999999991</v>
      </c>
      <c r="F112" s="14">
        <f t="shared" si="18"/>
        <v>260.83</v>
      </c>
      <c r="G112" s="14">
        <f t="shared" si="18"/>
        <v>1890.67</v>
      </c>
      <c r="H112" s="15"/>
    </row>
    <row r="113" spans="1:8" s="45" customFormat="1" x14ac:dyDescent="0.2">
      <c r="A113" s="108" t="s">
        <v>188</v>
      </c>
      <c r="B113" s="109"/>
      <c r="C113" s="109"/>
      <c r="D113" s="109"/>
      <c r="E113" s="109"/>
      <c r="F113" s="109"/>
      <c r="G113" s="109"/>
      <c r="H113" s="110"/>
    </row>
    <row r="114" spans="1:8" x14ac:dyDescent="0.2">
      <c r="A114" s="104" t="s">
        <v>25</v>
      </c>
      <c r="B114" s="7" t="s">
        <v>26</v>
      </c>
      <c r="C114" s="8">
        <v>250</v>
      </c>
      <c r="D114" s="1">
        <v>10.68</v>
      </c>
      <c r="E114" s="1">
        <v>11.45</v>
      </c>
      <c r="F114" s="1">
        <v>50.53</v>
      </c>
      <c r="G114" s="2">
        <v>295.24</v>
      </c>
      <c r="H114" s="9">
        <v>268</v>
      </c>
    </row>
    <row r="115" spans="1:8" x14ac:dyDescent="0.2">
      <c r="A115" s="104"/>
      <c r="B115" s="7" t="s">
        <v>60</v>
      </c>
      <c r="C115" s="8">
        <v>100</v>
      </c>
      <c r="D115" s="1">
        <v>9.93</v>
      </c>
      <c r="E115" s="1">
        <v>11.72</v>
      </c>
      <c r="F115" s="1">
        <v>40.19</v>
      </c>
      <c r="G115" s="2">
        <v>276.61</v>
      </c>
      <c r="H115" s="9">
        <v>270</v>
      </c>
    </row>
    <row r="116" spans="1:8" x14ac:dyDescent="0.2">
      <c r="A116" s="104"/>
      <c r="B116" s="7" t="s">
        <v>28</v>
      </c>
      <c r="C116" s="8">
        <v>200</v>
      </c>
      <c r="D116" s="1">
        <v>0.2</v>
      </c>
      <c r="E116" s="1">
        <v>0</v>
      </c>
      <c r="F116" s="1">
        <v>7.02</v>
      </c>
      <c r="G116" s="2">
        <v>28.46</v>
      </c>
      <c r="H116" s="9">
        <v>143</v>
      </c>
    </row>
    <row r="117" spans="1:8" s="45" customFormat="1" x14ac:dyDescent="0.2">
      <c r="A117" s="104" t="s">
        <v>29</v>
      </c>
      <c r="B117" s="105"/>
      <c r="C117" s="10">
        <f>SUM(C114:C116)</f>
        <v>550</v>
      </c>
      <c r="D117" s="10">
        <f t="shared" ref="D117:G117" si="19">SUM(D114:D116)</f>
        <v>20.81</v>
      </c>
      <c r="E117" s="10">
        <f t="shared" si="19"/>
        <v>23.17</v>
      </c>
      <c r="F117" s="10">
        <f t="shared" si="19"/>
        <v>97.74</v>
      </c>
      <c r="G117" s="10">
        <f t="shared" si="19"/>
        <v>600.31000000000006</v>
      </c>
      <c r="H117" s="11"/>
    </row>
    <row r="118" spans="1:8" x14ac:dyDescent="0.2">
      <c r="A118" s="104" t="s">
        <v>30</v>
      </c>
      <c r="B118" s="7" t="s">
        <v>202</v>
      </c>
      <c r="C118" s="8">
        <v>250</v>
      </c>
      <c r="D118" s="1">
        <v>1.92</v>
      </c>
      <c r="E118" s="1">
        <v>6.18</v>
      </c>
      <c r="F118" s="1">
        <v>12.27</v>
      </c>
      <c r="G118" s="2">
        <v>112.6</v>
      </c>
      <c r="H118" s="12" t="s">
        <v>87</v>
      </c>
    </row>
    <row r="119" spans="1:8" x14ac:dyDescent="0.2">
      <c r="A119" s="104"/>
      <c r="B119" s="7" t="s">
        <v>32</v>
      </c>
      <c r="C119" s="8">
        <v>100</v>
      </c>
      <c r="D119" s="1">
        <v>18.3</v>
      </c>
      <c r="E119" s="1">
        <v>21.44</v>
      </c>
      <c r="F119" s="1">
        <v>34.71</v>
      </c>
      <c r="G119" s="2">
        <v>328.18</v>
      </c>
      <c r="H119" s="9">
        <v>405</v>
      </c>
    </row>
    <row r="120" spans="1:8" x14ac:dyDescent="0.2">
      <c r="A120" s="104"/>
      <c r="B120" s="7" t="s">
        <v>66</v>
      </c>
      <c r="C120" s="8">
        <v>180</v>
      </c>
      <c r="D120" s="1">
        <v>6.97</v>
      </c>
      <c r="E120" s="1">
        <v>3.49</v>
      </c>
      <c r="F120" s="1">
        <v>45.66</v>
      </c>
      <c r="G120" s="2">
        <v>294.04000000000002</v>
      </c>
      <c r="H120" s="9">
        <v>291</v>
      </c>
    </row>
    <row r="121" spans="1:8" x14ac:dyDescent="0.2">
      <c r="A121" s="104"/>
      <c r="B121" s="7" t="s">
        <v>33</v>
      </c>
      <c r="C121" s="8">
        <v>200</v>
      </c>
      <c r="D121" s="1">
        <v>0.08</v>
      </c>
      <c r="E121" s="1">
        <v>0</v>
      </c>
      <c r="F121" s="1">
        <v>10.62</v>
      </c>
      <c r="G121" s="2">
        <v>40.44</v>
      </c>
      <c r="H121" s="9">
        <v>508</v>
      </c>
    </row>
    <row r="122" spans="1:8" x14ac:dyDescent="0.2">
      <c r="A122" s="104"/>
      <c r="B122" s="7" t="s">
        <v>35</v>
      </c>
      <c r="C122" s="8">
        <v>40</v>
      </c>
      <c r="D122" s="1">
        <v>3.16</v>
      </c>
      <c r="E122" s="1">
        <v>0.4</v>
      </c>
      <c r="F122" s="1">
        <v>19.68</v>
      </c>
      <c r="G122" s="2">
        <v>94</v>
      </c>
      <c r="H122" s="9">
        <v>108</v>
      </c>
    </row>
    <row r="123" spans="1:8" x14ac:dyDescent="0.2">
      <c r="A123" s="104"/>
      <c r="B123" s="7" t="s">
        <v>34</v>
      </c>
      <c r="C123" s="8">
        <v>30</v>
      </c>
      <c r="D123" s="1">
        <v>1.98</v>
      </c>
      <c r="E123" s="1">
        <v>0.36</v>
      </c>
      <c r="F123" s="1">
        <v>10.02</v>
      </c>
      <c r="G123" s="2">
        <v>52.2</v>
      </c>
      <c r="H123" s="9">
        <v>109</v>
      </c>
    </row>
    <row r="124" spans="1:8" s="45" customFormat="1" x14ac:dyDescent="0.2">
      <c r="A124" s="104" t="s">
        <v>36</v>
      </c>
      <c r="B124" s="105"/>
      <c r="C124" s="10">
        <f>SUM(C118:C123)</f>
        <v>800</v>
      </c>
      <c r="D124" s="10">
        <f>SUM(D118:D123)</f>
        <v>32.409999999999997</v>
      </c>
      <c r="E124" s="10">
        <f>SUM(E118:E123)</f>
        <v>31.869999999999997</v>
      </c>
      <c r="F124" s="13">
        <f>SUM(F118:F123)</f>
        <v>132.96</v>
      </c>
      <c r="G124" s="10">
        <f>SUM(G118:G123)</f>
        <v>921.46</v>
      </c>
      <c r="H124" s="11"/>
    </row>
    <row r="125" spans="1:8" x14ac:dyDescent="0.2">
      <c r="A125" s="104" t="s">
        <v>37</v>
      </c>
      <c r="B125" s="7" t="s">
        <v>39</v>
      </c>
      <c r="C125" s="8">
        <v>200</v>
      </c>
      <c r="D125" s="1">
        <v>0.24</v>
      </c>
      <c r="E125" s="1">
        <v>0.06</v>
      </c>
      <c r="F125" s="1">
        <v>10.16</v>
      </c>
      <c r="G125" s="2">
        <v>42.14</v>
      </c>
      <c r="H125" s="12" t="s">
        <v>38</v>
      </c>
    </row>
    <row r="126" spans="1:8" x14ac:dyDescent="0.2">
      <c r="A126" s="104"/>
      <c r="B126" s="7" t="s">
        <v>86</v>
      </c>
      <c r="C126" s="8">
        <v>100</v>
      </c>
      <c r="D126" s="1">
        <v>11.69</v>
      </c>
      <c r="E126" s="1">
        <v>11.58</v>
      </c>
      <c r="F126" s="1">
        <v>35.26</v>
      </c>
      <c r="G126" s="2">
        <v>282.20999999999998</v>
      </c>
      <c r="H126" s="12" t="s">
        <v>85</v>
      </c>
    </row>
    <row r="127" spans="1:8" s="45" customFormat="1" x14ac:dyDescent="0.2">
      <c r="A127" s="104" t="s">
        <v>42</v>
      </c>
      <c r="B127" s="105"/>
      <c r="C127" s="10">
        <f>SUM(C125:C126)</f>
        <v>300</v>
      </c>
      <c r="D127" s="10">
        <f t="shared" ref="D127:G127" si="20">SUM(D125:D126)</f>
        <v>11.93</v>
      </c>
      <c r="E127" s="10">
        <f t="shared" si="20"/>
        <v>11.64</v>
      </c>
      <c r="F127" s="10">
        <f t="shared" si="20"/>
        <v>45.42</v>
      </c>
      <c r="G127" s="10">
        <f t="shared" si="20"/>
        <v>324.34999999999997</v>
      </c>
      <c r="H127" s="11"/>
    </row>
    <row r="128" spans="1:8" s="45" customFormat="1" ht="13.5" thickBot="1" x14ac:dyDescent="0.25">
      <c r="A128" s="106" t="s">
        <v>43</v>
      </c>
      <c r="B128" s="107"/>
      <c r="C128" s="14">
        <f>C127+C124+C117</f>
        <v>1650</v>
      </c>
      <c r="D128" s="14">
        <f>D127+D124+D117</f>
        <v>65.149999999999991</v>
      </c>
      <c r="E128" s="14">
        <f>E127+E124+E117</f>
        <v>66.680000000000007</v>
      </c>
      <c r="F128" s="14">
        <f>F127+F124+F117</f>
        <v>276.12</v>
      </c>
      <c r="G128" s="14">
        <f>G127+G124+G117</f>
        <v>1846.12</v>
      </c>
      <c r="H128" s="15"/>
    </row>
    <row r="129" spans="1:8" s="45" customFormat="1" x14ac:dyDescent="0.2">
      <c r="A129" s="108" t="s">
        <v>97</v>
      </c>
      <c r="B129" s="109"/>
      <c r="C129" s="109"/>
      <c r="D129" s="109"/>
      <c r="E129" s="109"/>
      <c r="F129" s="109"/>
      <c r="G129" s="109"/>
      <c r="H129" s="110"/>
    </row>
    <row r="130" spans="1:8" x14ac:dyDescent="0.2">
      <c r="A130" s="104" t="s">
        <v>25</v>
      </c>
      <c r="B130" s="7" t="s">
        <v>90</v>
      </c>
      <c r="C130" s="8">
        <v>250</v>
      </c>
      <c r="D130" s="1">
        <v>22.1</v>
      </c>
      <c r="E130" s="1">
        <v>23.63</v>
      </c>
      <c r="F130" s="1">
        <v>73.3</v>
      </c>
      <c r="G130" s="2">
        <v>550.5</v>
      </c>
      <c r="H130" s="9">
        <v>302</v>
      </c>
    </row>
    <row r="131" spans="1:8" x14ac:dyDescent="0.2">
      <c r="A131" s="104"/>
      <c r="B131" s="7" t="s">
        <v>72</v>
      </c>
      <c r="C131" s="8">
        <v>100</v>
      </c>
      <c r="D131" s="1">
        <v>0.4</v>
      </c>
      <c r="E131" s="1">
        <v>0.4</v>
      </c>
      <c r="F131" s="1">
        <v>9.8000000000000007</v>
      </c>
      <c r="G131" s="2">
        <v>47</v>
      </c>
      <c r="H131" s="12" t="s">
        <v>71</v>
      </c>
    </row>
    <row r="132" spans="1:8" x14ac:dyDescent="0.2">
      <c r="A132" s="104"/>
      <c r="B132" s="7" t="s">
        <v>48</v>
      </c>
      <c r="C132" s="8">
        <v>200</v>
      </c>
      <c r="D132" s="1">
        <v>0.26</v>
      </c>
      <c r="E132" s="1">
        <v>0</v>
      </c>
      <c r="F132" s="1">
        <v>7.24</v>
      </c>
      <c r="G132" s="2">
        <v>30.84</v>
      </c>
      <c r="H132" s="9">
        <v>494</v>
      </c>
    </row>
    <row r="133" spans="1:8" s="45" customFormat="1" x14ac:dyDescent="0.2">
      <c r="A133" s="104" t="s">
        <v>29</v>
      </c>
      <c r="B133" s="105"/>
      <c r="C133" s="10">
        <f>SUM(C130:C132)</f>
        <v>550</v>
      </c>
      <c r="D133" s="10">
        <f t="shared" ref="D133:G133" si="21">SUM(D130:D132)</f>
        <v>22.76</v>
      </c>
      <c r="E133" s="10">
        <f t="shared" si="21"/>
        <v>24.029999999999998</v>
      </c>
      <c r="F133" s="10">
        <f t="shared" si="21"/>
        <v>90.339999999999989</v>
      </c>
      <c r="G133" s="10">
        <f t="shared" si="21"/>
        <v>628.34</v>
      </c>
      <c r="H133" s="11"/>
    </row>
    <row r="134" spans="1:8" x14ac:dyDescent="0.2">
      <c r="A134" s="104" t="s">
        <v>30</v>
      </c>
      <c r="B134" s="7" t="s">
        <v>203</v>
      </c>
      <c r="C134" s="8">
        <v>250</v>
      </c>
      <c r="D134" s="1">
        <v>3.53</v>
      </c>
      <c r="E134" s="1">
        <v>5.43</v>
      </c>
      <c r="F134" s="1">
        <v>8.43</v>
      </c>
      <c r="G134" s="2">
        <v>131.6</v>
      </c>
      <c r="H134" s="12" t="s">
        <v>91</v>
      </c>
    </row>
    <row r="135" spans="1:8" x14ac:dyDescent="0.2">
      <c r="A135" s="104"/>
      <c r="B135" s="7" t="s">
        <v>92</v>
      </c>
      <c r="C135" s="8">
        <v>100</v>
      </c>
      <c r="D135" s="1">
        <v>18.54</v>
      </c>
      <c r="E135" s="1">
        <v>19.97</v>
      </c>
      <c r="F135" s="1">
        <v>46.06</v>
      </c>
      <c r="G135" s="2">
        <v>306.51</v>
      </c>
      <c r="H135" s="9">
        <v>372</v>
      </c>
    </row>
    <row r="136" spans="1:8" x14ac:dyDescent="0.2">
      <c r="A136" s="104"/>
      <c r="B136" s="7" t="s">
        <v>94</v>
      </c>
      <c r="C136" s="8">
        <v>180</v>
      </c>
      <c r="D136" s="1">
        <v>3.6</v>
      </c>
      <c r="E136" s="1">
        <v>4.32</v>
      </c>
      <c r="F136" s="1">
        <v>36.54</v>
      </c>
      <c r="G136" s="2">
        <v>290.76</v>
      </c>
      <c r="H136" s="12" t="s">
        <v>93</v>
      </c>
    </row>
    <row r="137" spans="1:8" x14ac:dyDescent="0.2">
      <c r="A137" s="104"/>
      <c r="B137" s="7" t="s">
        <v>67</v>
      </c>
      <c r="C137" s="8">
        <v>200</v>
      </c>
      <c r="D137" s="1">
        <v>0.32</v>
      </c>
      <c r="E137" s="1">
        <v>0.14000000000000001</v>
      </c>
      <c r="F137" s="1">
        <v>11.46</v>
      </c>
      <c r="G137" s="2">
        <v>48.32</v>
      </c>
      <c r="H137" s="9">
        <v>519</v>
      </c>
    </row>
    <row r="138" spans="1:8" x14ac:dyDescent="0.2">
      <c r="A138" s="104"/>
      <c r="B138" s="7" t="s">
        <v>35</v>
      </c>
      <c r="C138" s="8">
        <v>40</v>
      </c>
      <c r="D138" s="1">
        <v>3.16</v>
      </c>
      <c r="E138" s="1">
        <v>0.4</v>
      </c>
      <c r="F138" s="1">
        <v>19.68</v>
      </c>
      <c r="G138" s="2">
        <v>94</v>
      </c>
      <c r="H138" s="9">
        <v>108</v>
      </c>
    </row>
    <row r="139" spans="1:8" x14ac:dyDescent="0.2">
      <c r="A139" s="104"/>
      <c r="B139" s="7" t="s">
        <v>34</v>
      </c>
      <c r="C139" s="8">
        <v>30</v>
      </c>
      <c r="D139" s="1">
        <v>1.98</v>
      </c>
      <c r="E139" s="1">
        <v>0.36</v>
      </c>
      <c r="F139" s="1">
        <v>10.02</v>
      </c>
      <c r="G139" s="2">
        <v>52.2</v>
      </c>
      <c r="H139" s="9">
        <v>109</v>
      </c>
    </row>
    <row r="140" spans="1:8" s="45" customFormat="1" x14ac:dyDescent="0.2">
      <c r="A140" s="104" t="s">
        <v>36</v>
      </c>
      <c r="B140" s="105"/>
      <c r="C140" s="10">
        <f>SUM(C134:C139)</f>
        <v>800</v>
      </c>
      <c r="D140" s="10">
        <f t="shared" ref="D140:G140" si="22">SUM(D134:D139)</f>
        <v>31.130000000000003</v>
      </c>
      <c r="E140" s="10">
        <f t="shared" si="22"/>
        <v>30.619999999999997</v>
      </c>
      <c r="F140" s="10">
        <f t="shared" si="22"/>
        <v>132.19000000000003</v>
      </c>
      <c r="G140" s="10">
        <f t="shared" si="22"/>
        <v>923.3900000000001</v>
      </c>
      <c r="H140" s="11"/>
    </row>
    <row r="141" spans="1:8" x14ac:dyDescent="0.2">
      <c r="A141" s="104" t="s">
        <v>37</v>
      </c>
      <c r="B141" s="49" t="s">
        <v>180</v>
      </c>
      <c r="C141" s="2">
        <v>200</v>
      </c>
      <c r="D141" s="2">
        <v>0.14000000000000001</v>
      </c>
      <c r="E141" s="2">
        <v>0.06</v>
      </c>
      <c r="F141" s="2">
        <v>8</v>
      </c>
      <c r="G141" s="2">
        <v>32.700000000000003</v>
      </c>
      <c r="H141" s="12" t="s">
        <v>181</v>
      </c>
    </row>
    <row r="142" spans="1:8" x14ac:dyDescent="0.2">
      <c r="A142" s="104"/>
      <c r="B142" s="7" t="s">
        <v>96</v>
      </c>
      <c r="C142" s="8">
        <v>100</v>
      </c>
      <c r="D142" s="1">
        <v>11.7</v>
      </c>
      <c r="E142" s="1">
        <v>11.25</v>
      </c>
      <c r="F142" s="1">
        <v>37.799999999999997</v>
      </c>
      <c r="G142" s="2">
        <v>272.3</v>
      </c>
      <c r="H142" s="12" t="s">
        <v>95</v>
      </c>
    </row>
    <row r="143" spans="1:8" s="45" customFormat="1" x14ac:dyDescent="0.2">
      <c r="A143" s="104" t="s">
        <v>42</v>
      </c>
      <c r="B143" s="105"/>
      <c r="C143" s="10">
        <f>SUM(C141:C142)</f>
        <v>300</v>
      </c>
      <c r="D143" s="10">
        <f>SUM(D141:D142)</f>
        <v>11.84</v>
      </c>
      <c r="E143" s="10">
        <f>SUM(E141:E142)</f>
        <v>11.31</v>
      </c>
      <c r="F143" s="10">
        <f>SUM(F141:F142)</f>
        <v>45.8</v>
      </c>
      <c r="G143" s="10">
        <f>SUM(G141:G142)</f>
        <v>305</v>
      </c>
      <c r="H143" s="11"/>
    </row>
    <row r="144" spans="1:8" s="45" customFormat="1" ht="13.5" thickBot="1" x14ac:dyDescent="0.25">
      <c r="A144" s="106" t="s">
        <v>43</v>
      </c>
      <c r="B144" s="107"/>
      <c r="C144" s="14">
        <f>C143+C140+C133</f>
        <v>1650</v>
      </c>
      <c r="D144" s="14">
        <f t="shared" ref="D144:G144" si="23">D143+D140+D133</f>
        <v>65.73</v>
      </c>
      <c r="E144" s="14">
        <f t="shared" si="23"/>
        <v>65.959999999999994</v>
      </c>
      <c r="F144" s="14">
        <f t="shared" si="23"/>
        <v>268.33</v>
      </c>
      <c r="G144" s="14">
        <f t="shared" si="23"/>
        <v>1856.73</v>
      </c>
      <c r="H144" s="15"/>
    </row>
    <row r="145" spans="1:8" s="45" customFormat="1" x14ac:dyDescent="0.2">
      <c r="A145" s="108" t="s">
        <v>103</v>
      </c>
      <c r="B145" s="109"/>
      <c r="C145" s="109"/>
      <c r="D145" s="109"/>
      <c r="E145" s="109"/>
      <c r="F145" s="109"/>
      <c r="G145" s="109"/>
      <c r="H145" s="110"/>
    </row>
    <row r="146" spans="1:8" x14ac:dyDescent="0.2">
      <c r="A146" s="104" t="s">
        <v>25</v>
      </c>
      <c r="B146" s="7" t="s">
        <v>59</v>
      </c>
      <c r="C146" s="8">
        <v>250</v>
      </c>
      <c r="D146" s="1">
        <v>9.7799999999999994</v>
      </c>
      <c r="E146" s="1">
        <v>8.8000000000000007</v>
      </c>
      <c r="F146" s="1">
        <v>50.75</v>
      </c>
      <c r="G146" s="2">
        <v>321.64999999999998</v>
      </c>
      <c r="H146" s="9">
        <v>250</v>
      </c>
    </row>
    <row r="147" spans="1:8" x14ac:dyDescent="0.2">
      <c r="A147" s="104"/>
      <c r="B147" s="7" t="s">
        <v>98</v>
      </c>
      <c r="C147" s="8">
        <v>100</v>
      </c>
      <c r="D147" s="1">
        <v>10.37</v>
      </c>
      <c r="E147" s="1">
        <v>12.36</v>
      </c>
      <c r="F147" s="1">
        <v>41.77</v>
      </c>
      <c r="G147" s="2">
        <v>313.97000000000003</v>
      </c>
      <c r="H147" s="9">
        <v>563</v>
      </c>
    </row>
    <row r="148" spans="1:8" x14ac:dyDescent="0.2">
      <c r="A148" s="104"/>
      <c r="B148" s="49" t="s">
        <v>177</v>
      </c>
      <c r="C148" s="2">
        <v>200</v>
      </c>
      <c r="D148" s="3">
        <v>0.22</v>
      </c>
      <c r="E148" s="4">
        <v>0.06</v>
      </c>
      <c r="F148" s="4">
        <v>7.2</v>
      </c>
      <c r="G148" s="50">
        <v>29.08</v>
      </c>
      <c r="H148" s="51" t="s">
        <v>176</v>
      </c>
    </row>
    <row r="149" spans="1:8" s="45" customFormat="1" x14ac:dyDescent="0.2">
      <c r="A149" s="104" t="s">
        <v>29</v>
      </c>
      <c r="B149" s="105"/>
      <c r="C149" s="10">
        <f>SUM(C146:C148)</f>
        <v>550</v>
      </c>
      <c r="D149" s="10">
        <f>SUM(D146:D148)</f>
        <v>20.369999999999997</v>
      </c>
      <c r="E149" s="10">
        <f>SUM(E146:E148)</f>
        <v>21.22</v>
      </c>
      <c r="F149" s="10">
        <f>SUM(F146:F148)</f>
        <v>99.720000000000013</v>
      </c>
      <c r="G149" s="10">
        <f>SUM(G146:G148)</f>
        <v>664.7</v>
      </c>
      <c r="H149" s="11"/>
    </row>
    <row r="150" spans="1:8" x14ac:dyDescent="0.2">
      <c r="A150" s="104" t="s">
        <v>30</v>
      </c>
      <c r="B150" s="7" t="s">
        <v>62</v>
      </c>
      <c r="C150" s="8">
        <v>250</v>
      </c>
      <c r="D150" s="1">
        <v>5.62</v>
      </c>
      <c r="E150" s="1">
        <v>5.67</v>
      </c>
      <c r="F150" s="1">
        <v>21.6</v>
      </c>
      <c r="G150" s="2">
        <v>160.28</v>
      </c>
      <c r="H150" s="12" t="s">
        <v>61</v>
      </c>
    </row>
    <row r="151" spans="1:8" x14ac:dyDescent="0.2">
      <c r="A151" s="104"/>
      <c r="B151" s="7" t="s">
        <v>99</v>
      </c>
      <c r="C151" s="8">
        <v>100</v>
      </c>
      <c r="D151" s="1">
        <v>10.81</v>
      </c>
      <c r="E151" s="1">
        <v>19.98</v>
      </c>
      <c r="F151" s="1">
        <v>17.73</v>
      </c>
      <c r="G151" s="2">
        <v>259.86</v>
      </c>
      <c r="H151" s="12" t="s">
        <v>63</v>
      </c>
    </row>
    <row r="152" spans="1:8" x14ac:dyDescent="0.2">
      <c r="A152" s="104"/>
      <c r="B152" s="7" t="s">
        <v>65</v>
      </c>
      <c r="C152" s="8">
        <v>20</v>
      </c>
      <c r="D152" s="1">
        <v>0.12</v>
      </c>
      <c r="E152" s="1">
        <v>0.75</v>
      </c>
      <c r="F152" s="1">
        <v>1.07</v>
      </c>
      <c r="G152" s="2">
        <v>11.5</v>
      </c>
      <c r="H152" s="9">
        <v>453</v>
      </c>
    </row>
    <row r="153" spans="1:8" x14ac:dyDescent="0.2">
      <c r="A153" s="104"/>
      <c r="B153" s="7" t="s">
        <v>100</v>
      </c>
      <c r="C153" s="8">
        <v>180</v>
      </c>
      <c r="D153" s="1">
        <v>10.37</v>
      </c>
      <c r="E153" s="1">
        <v>4.7</v>
      </c>
      <c r="F153" s="1">
        <v>46.62</v>
      </c>
      <c r="G153" s="2">
        <v>270.81</v>
      </c>
      <c r="H153" s="9">
        <v>237</v>
      </c>
    </row>
    <row r="154" spans="1:8" x14ac:dyDescent="0.2">
      <c r="A154" s="104"/>
      <c r="B154" s="7" t="s">
        <v>53</v>
      </c>
      <c r="C154" s="8">
        <v>200</v>
      </c>
      <c r="D154" s="1">
        <v>1.04</v>
      </c>
      <c r="E154" s="1">
        <v>0.06</v>
      </c>
      <c r="F154" s="1">
        <v>17.18</v>
      </c>
      <c r="G154" s="2">
        <v>72.94</v>
      </c>
      <c r="H154" s="12" t="s">
        <v>52</v>
      </c>
    </row>
    <row r="155" spans="1:8" x14ac:dyDescent="0.2">
      <c r="A155" s="104"/>
      <c r="B155" s="7" t="s">
        <v>35</v>
      </c>
      <c r="C155" s="8">
        <v>30</v>
      </c>
      <c r="D155" s="1">
        <v>2.37</v>
      </c>
      <c r="E155" s="1">
        <v>0.3</v>
      </c>
      <c r="F155" s="1">
        <v>14.76</v>
      </c>
      <c r="G155" s="2">
        <v>70.5</v>
      </c>
      <c r="H155" s="9">
        <v>108</v>
      </c>
    </row>
    <row r="156" spans="1:8" x14ac:dyDescent="0.2">
      <c r="A156" s="104"/>
      <c r="B156" s="7" t="s">
        <v>34</v>
      </c>
      <c r="C156" s="8">
        <v>30</v>
      </c>
      <c r="D156" s="1">
        <v>1.98</v>
      </c>
      <c r="E156" s="1">
        <v>0.36</v>
      </c>
      <c r="F156" s="1">
        <v>10.02</v>
      </c>
      <c r="G156" s="2">
        <v>52.2</v>
      </c>
      <c r="H156" s="9">
        <v>109</v>
      </c>
    </row>
    <row r="157" spans="1:8" s="45" customFormat="1" x14ac:dyDescent="0.2">
      <c r="A157" s="104" t="s">
        <v>36</v>
      </c>
      <c r="B157" s="105"/>
      <c r="C157" s="10">
        <f>SUM(C150:C156)</f>
        <v>810</v>
      </c>
      <c r="D157" s="10">
        <f t="shared" ref="D157:G157" si="24">SUM(D150:D156)</f>
        <v>32.31</v>
      </c>
      <c r="E157" s="10">
        <f t="shared" si="24"/>
        <v>31.819999999999997</v>
      </c>
      <c r="F157" s="10">
        <f t="shared" si="24"/>
        <v>128.97999999999999</v>
      </c>
      <c r="G157" s="10">
        <f t="shared" si="24"/>
        <v>898.09000000000015</v>
      </c>
      <c r="H157" s="11"/>
    </row>
    <row r="158" spans="1:8" x14ac:dyDescent="0.2">
      <c r="A158" s="104" t="s">
        <v>37</v>
      </c>
      <c r="B158" s="52" t="s">
        <v>178</v>
      </c>
      <c r="C158" s="2">
        <v>200</v>
      </c>
      <c r="D158" s="2">
        <v>0.12</v>
      </c>
      <c r="E158" s="2">
        <v>0.2</v>
      </c>
      <c r="F158" s="2">
        <v>8.58</v>
      </c>
      <c r="G158" s="2">
        <v>34.340000000000003</v>
      </c>
      <c r="H158" s="12" t="s">
        <v>179</v>
      </c>
    </row>
    <row r="159" spans="1:8" x14ac:dyDescent="0.2">
      <c r="A159" s="104"/>
      <c r="B159" s="7" t="s">
        <v>102</v>
      </c>
      <c r="C159" s="8">
        <v>100</v>
      </c>
      <c r="D159" s="1">
        <v>10.59</v>
      </c>
      <c r="E159" s="1">
        <v>11.36</v>
      </c>
      <c r="F159" s="1">
        <v>43.56</v>
      </c>
      <c r="G159" s="2">
        <v>270.16000000000003</v>
      </c>
      <c r="H159" s="12" t="s">
        <v>101</v>
      </c>
    </row>
    <row r="160" spans="1:8" s="45" customFormat="1" x14ac:dyDescent="0.2">
      <c r="A160" s="104" t="s">
        <v>42</v>
      </c>
      <c r="B160" s="105"/>
      <c r="C160" s="10">
        <f>SUM(C158:C159)</f>
        <v>300</v>
      </c>
      <c r="D160" s="10">
        <f>SUM(D158:D159)</f>
        <v>10.709999999999999</v>
      </c>
      <c r="E160" s="10">
        <f>SUM(E158:E159)</f>
        <v>11.559999999999999</v>
      </c>
      <c r="F160" s="10">
        <f>SUM(F158:F159)</f>
        <v>52.14</v>
      </c>
      <c r="G160" s="10">
        <f>SUM(G158:G159)</f>
        <v>304.5</v>
      </c>
      <c r="H160" s="11"/>
    </row>
    <row r="161" spans="1:8" s="45" customFormat="1" ht="13.5" thickBot="1" x14ac:dyDescent="0.25">
      <c r="A161" s="106" t="s">
        <v>43</v>
      </c>
      <c r="B161" s="107"/>
      <c r="C161" s="14">
        <f>C160+C157+C149</f>
        <v>1660</v>
      </c>
      <c r="D161" s="14">
        <f t="shared" ref="D161:G161" si="25">D160+D157+D149</f>
        <v>63.39</v>
      </c>
      <c r="E161" s="14">
        <f t="shared" si="25"/>
        <v>64.599999999999994</v>
      </c>
      <c r="F161" s="14">
        <f t="shared" si="25"/>
        <v>280.84000000000003</v>
      </c>
      <c r="G161" s="14">
        <f t="shared" si="25"/>
        <v>1867.2900000000002</v>
      </c>
      <c r="H161" s="15"/>
    </row>
    <row r="162" spans="1:8" s="45" customFormat="1" x14ac:dyDescent="0.2">
      <c r="A162" s="108" t="s">
        <v>107</v>
      </c>
      <c r="B162" s="109"/>
      <c r="C162" s="109"/>
      <c r="D162" s="109"/>
      <c r="E162" s="109"/>
      <c r="F162" s="109"/>
      <c r="G162" s="109"/>
      <c r="H162" s="110"/>
    </row>
    <row r="163" spans="1:8" x14ac:dyDescent="0.2">
      <c r="A163" s="104" t="s">
        <v>25</v>
      </c>
      <c r="B163" s="7" t="s">
        <v>70</v>
      </c>
      <c r="C163" s="8">
        <v>250</v>
      </c>
      <c r="D163" s="1">
        <v>15.35</v>
      </c>
      <c r="E163" s="1">
        <v>17.010000000000002</v>
      </c>
      <c r="F163" s="1">
        <v>32.08</v>
      </c>
      <c r="G163" s="2">
        <v>359.04</v>
      </c>
      <c r="H163" s="9">
        <v>266</v>
      </c>
    </row>
    <row r="164" spans="1:8" x14ac:dyDescent="0.2">
      <c r="A164" s="104"/>
      <c r="B164" s="7" t="s">
        <v>47</v>
      </c>
      <c r="C164" s="8">
        <v>100</v>
      </c>
      <c r="D164" s="1">
        <v>8.0299999999999994</v>
      </c>
      <c r="E164" s="1">
        <v>7.81</v>
      </c>
      <c r="F164" s="1">
        <v>57.39</v>
      </c>
      <c r="G164" s="2">
        <v>318</v>
      </c>
      <c r="H164" s="9">
        <v>564</v>
      </c>
    </row>
    <row r="165" spans="1:8" x14ac:dyDescent="0.2">
      <c r="A165" s="104"/>
      <c r="B165" s="7" t="s">
        <v>28</v>
      </c>
      <c r="C165" s="8">
        <v>200</v>
      </c>
      <c r="D165" s="1">
        <v>0.2</v>
      </c>
      <c r="E165" s="1">
        <v>0</v>
      </c>
      <c r="F165" s="1">
        <v>7.02</v>
      </c>
      <c r="G165" s="2">
        <v>28.46</v>
      </c>
      <c r="H165" s="9">
        <v>143</v>
      </c>
    </row>
    <row r="166" spans="1:8" s="45" customFormat="1" x14ac:dyDescent="0.2">
      <c r="A166" s="104" t="s">
        <v>29</v>
      </c>
      <c r="B166" s="105"/>
      <c r="C166" s="10">
        <f>SUM(C163:C165)</f>
        <v>550</v>
      </c>
      <c r="D166" s="10">
        <f>SUM(D163:D165)</f>
        <v>23.58</v>
      </c>
      <c r="E166" s="10">
        <f>SUM(E163:E165)</f>
        <v>24.82</v>
      </c>
      <c r="F166" s="10">
        <f>SUM(F163:F165)</f>
        <v>96.49</v>
      </c>
      <c r="G166" s="10">
        <f>SUM(G163:G165)</f>
        <v>705.5</v>
      </c>
      <c r="H166" s="11"/>
    </row>
    <row r="167" spans="1:8" x14ac:dyDescent="0.2">
      <c r="A167" s="104" t="s">
        <v>30</v>
      </c>
      <c r="B167" s="7" t="s">
        <v>74</v>
      </c>
      <c r="C167" s="8">
        <v>250</v>
      </c>
      <c r="D167" s="1">
        <v>2.8</v>
      </c>
      <c r="E167" s="1">
        <v>5.27</v>
      </c>
      <c r="F167" s="1">
        <v>9.25</v>
      </c>
      <c r="G167" s="2">
        <v>96.58</v>
      </c>
      <c r="H167" s="12" t="s">
        <v>73</v>
      </c>
    </row>
    <row r="168" spans="1:8" x14ac:dyDescent="0.2">
      <c r="A168" s="104"/>
      <c r="B168" s="7" t="s">
        <v>105</v>
      </c>
      <c r="C168" s="8">
        <v>100</v>
      </c>
      <c r="D168" s="1">
        <v>14.06</v>
      </c>
      <c r="E168" s="1">
        <v>19</v>
      </c>
      <c r="F168" s="1">
        <v>31.8</v>
      </c>
      <c r="G168" s="2">
        <v>364.33</v>
      </c>
      <c r="H168" s="12" t="s">
        <v>104</v>
      </c>
    </row>
    <row r="169" spans="1:8" x14ac:dyDescent="0.2">
      <c r="A169" s="104"/>
      <c r="B169" s="7" t="s">
        <v>65</v>
      </c>
      <c r="C169" s="8">
        <v>20</v>
      </c>
      <c r="D169" s="1">
        <v>0.12</v>
      </c>
      <c r="E169" s="1">
        <v>0.75</v>
      </c>
      <c r="F169" s="1">
        <v>1.07</v>
      </c>
      <c r="G169" s="2">
        <v>11.5</v>
      </c>
      <c r="H169" s="9">
        <v>453</v>
      </c>
    </row>
    <row r="170" spans="1:8" x14ac:dyDescent="0.2">
      <c r="A170" s="104"/>
      <c r="B170" s="7" t="s">
        <v>106</v>
      </c>
      <c r="C170" s="8">
        <v>180</v>
      </c>
      <c r="D170" s="1">
        <v>9.1300000000000008</v>
      </c>
      <c r="E170" s="1">
        <v>7.7</v>
      </c>
      <c r="F170" s="1">
        <v>50.42</v>
      </c>
      <c r="G170" s="2">
        <v>262.22000000000003</v>
      </c>
      <c r="H170" s="9">
        <v>243</v>
      </c>
    </row>
    <row r="171" spans="1:8" x14ac:dyDescent="0.2">
      <c r="A171" s="104"/>
      <c r="B171" s="7" t="s">
        <v>33</v>
      </c>
      <c r="C171" s="8">
        <v>200</v>
      </c>
      <c r="D171" s="1">
        <v>0.08</v>
      </c>
      <c r="E171" s="1">
        <v>0</v>
      </c>
      <c r="F171" s="1">
        <v>10.62</v>
      </c>
      <c r="G171" s="2">
        <v>40.44</v>
      </c>
      <c r="H171" s="9">
        <v>508</v>
      </c>
    </row>
    <row r="172" spans="1:8" x14ac:dyDescent="0.2">
      <c r="A172" s="104"/>
      <c r="B172" s="7" t="s">
        <v>35</v>
      </c>
      <c r="C172" s="8">
        <v>30</v>
      </c>
      <c r="D172" s="1">
        <v>2.37</v>
      </c>
      <c r="E172" s="1">
        <v>0.3</v>
      </c>
      <c r="F172" s="1">
        <v>14.76</v>
      </c>
      <c r="G172" s="2">
        <v>70.5</v>
      </c>
      <c r="H172" s="9">
        <v>108</v>
      </c>
    </row>
    <row r="173" spans="1:8" x14ac:dyDescent="0.2">
      <c r="A173" s="104"/>
      <c r="B173" s="7" t="s">
        <v>34</v>
      </c>
      <c r="C173" s="8">
        <v>30</v>
      </c>
      <c r="D173" s="1">
        <v>1.98</v>
      </c>
      <c r="E173" s="1">
        <v>0.36</v>
      </c>
      <c r="F173" s="1">
        <v>10.02</v>
      </c>
      <c r="G173" s="2">
        <v>52.2</v>
      </c>
      <c r="H173" s="9">
        <v>109</v>
      </c>
    </row>
    <row r="174" spans="1:8" s="45" customFormat="1" x14ac:dyDescent="0.2">
      <c r="A174" s="104" t="s">
        <v>36</v>
      </c>
      <c r="B174" s="105"/>
      <c r="C174" s="10">
        <f>SUM(C167:C173)</f>
        <v>810</v>
      </c>
      <c r="D174" s="10">
        <f t="shared" ref="D174:G174" si="26">SUM(D167:D173)</f>
        <v>30.54</v>
      </c>
      <c r="E174" s="10">
        <f t="shared" si="26"/>
        <v>33.379999999999995</v>
      </c>
      <c r="F174" s="10">
        <f t="shared" si="26"/>
        <v>127.94</v>
      </c>
      <c r="G174" s="10">
        <f t="shared" si="26"/>
        <v>897.77</v>
      </c>
      <c r="H174" s="11"/>
    </row>
    <row r="175" spans="1:8" x14ac:dyDescent="0.2">
      <c r="A175" s="104" t="s">
        <v>37</v>
      </c>
      <c r="B175" s="7" t="s">
        <v>77</v>
      </c>
      <c r="C175" s="8">
        <v>200</v>
      </c>
      <c r="D175" s="1">
        <v>0</v>
      </c>
      <c r="E175" s="1">
        <v>0</v>
      </c>
      <c r="F175" s="1">
        <v>15</v>
      </c>
      <c r="G175" s="2">
        <v>95</v>
      </c>
      <c r="H175" s="9">
        <v>614</v>
      </c>
    </row>
    <row r="176" spans="1:8" x14ac:dyDescent="0.2">
      <c r="A176" s="104"/>
      <c r="B176" s="7" t="s">
        <v>86</v>
      </c>
      <c r="C176" s="8">
        <v>100</v>
      </c>
      <c r="D176" s="1">
        <v>11.69</v>
      </c>
      <c r="E176" s="1">
        <v>11.58</v>
      </c>
      <c r="F176" s="1">
        <v>35.26</v>
      </c>
      <c r="G176" s="2">
        <v>282.20999999999998</v>
      </c>
      <c r="H176" s="12" t="s">
        <v>85</v>
      </c>
    </row>
    <row r="177" spans="1:8" s="45" customFormat="1" x14ac:dyDescent="0.2">
      <c r="A177" s="104" t="s">
        <v>42</v>
      </c>
      <c r="B177" s="105"/>
      <c r="C177" s="10">
        <f>SUM(C175:C176)</f>
        <v>300</v>
      </c>
      <c r="D177" s="10">
        <f t="shared" ref="D177:G177" si="27">SUM(D175:D176)</f>
        <v>11.69</v>
      </c>
      <c r="E177" s="10">
        <f t="shared" si="27"/>
        <v>11.58</v>
      </c>
      <c r="F177" s="10">
        <f t="shared" si="27"/>
        <v>50.26</v>
      </c>
      <c r="G177" s="10">
        <f t="shared" si="27"/>
        <v>377.21</v>
      </c>
      <c r="H177" s="11"/>
    </row>
    <row r="178" spans="1:8" s="45" customFormat="1" ht="13.5" thickBot="1" x14ac:dyDescent="0.25">
      <c r="A178" s="106" t="s">
        <v>43</v>
      </c>
      <c r="B178" s="107"/>
      <c r="C178" s="14">
        <f>C177+C174+C166</f>
        <v>1660</v>
      </c>
      <c r="D178" s="14">
        <f t="shared" ref="D178:G178" si="28">D177+D174+D166</f>
        <v>65.81</v>
      </c>
      <c r="E178" s="14">
        <f t="shared" si="28"/>
        <v>69.78</v>
      </c>
      <c r="F178" s="14">
        <f t="shared" si="28"/>
        <v>274.69</v>
      </c>
      <c r="G178" s="14">
        <f t="shared" si="28"/>
        <v>1980.48</v>
      </c>
      <c r="H178" s="15"/>
    </row>
    <row r="179" spans="1:8" s="45" customFormat="1" x14ac:dyDescent="0.2">
      <c r="A179" s="108" t="s">
        <v>189</v>
      </c>
      <c r="B179" s="109"/>
      <c r="C179" s="109"/>
      <c r="D179" s="109"/>
      <c r="E179" s="109"/>
      <c r="F179" s="109"/>
      <c r="G179" s="109"/>
      <c r="H179" s="110"/>
    </row>
    <row r="180" spans="1:8" x14ac:dyDescent="0.2">
      <c r="A180" s="104" t="s">
        <v>25</v>
      </c>
      <c r="B180" s="7" t="s">
        <v>108</v>
      </c>
      <c r="C180" s="8">
        <v>250</v>
      </c>
      <c r="D180" s="1">
        <v>9.2799999999999994</v>
      </c>
      <c r="E180" s="1">
        <v>12.75</v>
      </c>
      <c r="F180" s="1">
        <v>50.68</v>
      </c>
      <c r="G180" s="2">
        <v>394.07</v>
      </c>
      <c r="H180" s="9">
        <v>296</v>
      </c>
    </row>
    <row r="181" spans="1:8" x14ac:dyDescent="0.2">
      <c r="A181" s="104"/>
      <c r="B181" s="7" t="s">
        <v>27</v>
      </c>
      <c r="C181" s="8">
        <v>100</v>
      </c>
      <c r="D181" s="1">
        <v>12.28</v>
      </c>
      <c r="E181" s="1">
        <v>10.31</v>
      </c>
      <c r="F181" s="1">
        <v>43.27</v>
      </c>
      <c r="G181" s="2">
        <v>276.37</v>
      </c>
      <c r="H181" s="9">
        <v>574</v>
      </c>
    </row>
    <row r="182" spans="1:8" x14ac:dyDescent="0.2">
      <c r="A182" s="104"/>
      <c r="B182" s="7" t="s">
        <v>48</v>
      </c>
      <c r="C182" s="8">
        <v>200</v>
      </c>
      <c r="D182" s="1">
        <v>0.26</v>
      </c>
      <c r="E182" s="1">
        <v>0</v>
      </c>
      <c r="F182" s="1">
        <v>7.24</v>
      </c>
      <c r="G182" s="2">
        <v>30.84</v>
      </c>
      <c r="H182" s="9">
        <v>494</v>
      </c>
    </row>
    <row r="183" spans="1:8" s="45" customFormat="1" x14ac:dyDescent="0.2">
      <c r="A183" s="104" t="s">
        <v>29</v>
      </c>
      <c r="B183" s="105"/>
      <c r="C183" s="10">
        <f>SUM(C180:C182)</f>
        <v>550</v>
      </c>
      <c r="D183" s="10">
        <f>SUM(D180:D182)</f>
        <v>21.82</v>
      </c>
      <c r="E183" s="10">
        <f>SUM(E180:E182)</f>
        <v>23.060000000000002</v>
      </c>
      <c r="F183" s="10">
        <f>SUM(F180:F182)</f>
        <v>101.19</v>
      </c>
      <c r="G183" s="10">
        <f>SUM(G180:G182)</f>
        <v>701.28000000000009</v>
      </c>
      <c r="H183" s="11"/>
    </row>
    <row r="184" spans="1:8" x14ac:dyDescent="0.2">
      <c r="A184" s="104" t="s">
        <v>30</v>
      </c>
      <c r="B184" s="7" t="s">
        <v>83</v>
      </c>
      <c r="C184" s="8">
        <v>250</v>
      </c>
      <c r="D184" s="1">
        <v>3.22</v>
      </c>
      <c r="E184" s="1">
        <v>5.8</v>
      </c>
      <c r="F184" s="1">
        <v>19</v>
      </c>
      <c r="G184" s="2">
        <v>141.6</v>
      </c>
      <c r="H184" s="12" t="s">
        <v>82</v>
      </c>
    </row>
    <row r="185" spans="1:8" x14ac:dyDescent="0.2">
      <c r="A185" s="104"/>
      <c r="B185" s="7" t="s">
        <v>84</v>
      </c>
      <c r="C185" s="8">
        <v>280</v>
      </c>
      <c r="D185" s="1">
        <v>23.99</v>
      </c>
      <c r="E185" s="1">
        <v>26.34</v>
      </c>
      <c r="F185" s="1">
        <v>85.77</v>
      </c>
      <c r="G185" s="2">
        <v>639.6</v>
      </c>
      <c r="H185" s="9">
        <v>407</v>
      </c>
    </row>
    <row r="186" spans="1:8" x14ac:dyDescent="0.2">
      <c r="A186" s="104"/>
      <c r="B186" s="7" t="s">
        <v>67</v>
      </c>
      <c r="C186" s="8">
        <v>200</v>
      </c>
      <c r="D186" s="1">
        <v>0.32</v>
      </c>
      <c r="E186" s="1">
        <v>0.14000000000000001</v>
      </c>
      <c r="F186" s="1">
        <v>11.46</v>
      </c>
      <c r="G186" s="2">
        <v>48.32</v>
      </c>
      <c r="H186" s="9">
        <v>519</v>
      </c>
    </row>
    <row r="187" spans="1:8" x14ac:dyDescent="0.2">
      <c r="A187" s="104"/>
      <c r="B187" s="7" t="s">
        <v>35</v>
      </c>
      <c r="C187" s="8">
        <v>40</v>
      </c>
      <c r="D187" s="1">
        <v>3.16</v>
      </c>
      <c r="E187" s="1">
        <v>0.4</v>
      </c>
      <c r="F187" s="1">
        <v>19.68</v>
      </c>
      <c r="G187" s="2">
        <v>94</v>
      </c>
      <c r="H187" s="9">
        <v>108</v>
      </c>
    </row>
    <row r="188" spans="1:8" x14ac:dyDescent="0.2">
      <c r="A188" s="104"/>
      <c r="B188" s="7" t="s">
        <v>34</v>
      </c>
      <c r="C188" s="8">
        <v>30</v>
      </c>
      <c r="D188" s="1">
        <v>1.98</v>
      </c>
      <c r="E188" s="1">
        <v>0.36</v>
      </c>
      <c r="F188" s="1">
        <v>10.02</v>
      </c>
      <c r="G188" s="2">
        <v>52.2</v>
      </c>
      <c r="H188" s="9">
        <v>109</v>
      </c>
    </row>
    <row r="189" spans="1:8" s="45" customFormat="1" x14ac:dyDescent="0.2">
      <c r="A189" s="104" t="s">
        <v>36</v>
      </c>
      <c r="B189" s="105"/>
      <c r="C189" s="10">
        <f>SUM(C184:C188)</f>
        <v>800</v>
      </c>
      <c r="D189" s="10">
        <f>SUM(D184:D188)</f>
        <v>32.669999999999995</v>
      </c>
      <c r="E189" s="10">
        <f>SUM(E184:E188)</f>
        <v>33.04</v>
      </c>
      <c r="F189" s="10">
        <f>SUM(F184:F188)</f>
        <v>145.93</v>
      </c>
      <c r="G189" s="10">
        <f>SUM(G184:G188)</f>
        <v>975.72000000000014</v>
      </c>
      <c r="H189" s="11"/>
    </row>
    <row r="190" spans="1:8" x14ac:dyDescent="0.2">
      <c r="A190" s="104" t="s">
        <v>37</v>
      </c>
      <c r="B190" s="7" t="s">
        <v>110</v>
      </c>
      <c r="C190" s="8">
        <v>200</v>
      </c>
      <c r="D190" s="1">
        <v>0.2</v>
      </c>
      <c r="E190" s="1">
        <v>0.2</v>
      </c>
      <c r="F190" s="1">
        <v>22.8</v>
      </c>
      <c r="G190" s="2">
        <v>100</v>
      </c>
      <c r="H190" s="12" t="s">
        <v>109</v>
      </c>
    </row>
    <row r="191" spans="1:8" x14ac:dyDescent="0.2">
      <c r="A191" s="104"/>
      <c r="B191" s="7" t="s">
        <v>112</v>
      </c>
      <c r="C191" s="8">
        <v>100</v>
      </c>
      <c r="D191" s="1">
        <v>11.1</v>
      </c>
      <c r="E191" s="1">
        <v>10.58</v>
      </c>
      <c r="F191" s="1">
        <v>22.3</v>
      </c>
      <c r="G191" s="2">
        <v>266.13</v>
      </c>
      <c r="H191" s="12" t="s">
        <v>111</v>
      </c>
    </row>
    <row r="192" spans="1:8" s="45" customFormat="1" x14ac:dyDescent="0.2">
      <c r="A192" s="104" t="s">
        <v>42</v>
      </c>
      <c r="B192" s="105"/>
      <c r="C192" s="10">
        <f>SUM(C190:C191)</f>
        <v>300</v>
      </c>
      <c r="D192" s="10">
        <f t="shared" ref="D192:G192" si="29">SUM(D190:D191)</f>
        <v>11.299999999999999</v>
      </c>
      <c r="E192" s="10">
        <f t="shared" si="29"/>
        <v>10.78</v>
      </c>
      <c r="F192" s="10">
        <f t="shared" si="29"/>
        <v>45.1</v>
      </c>
      <c r="G192" s="10">
        <f t="shared" si="29"/>
        <v>366.13</v>
      </c>
      <c r="H192" s="11"/>
    </row>
    <row r="193" spans="1:8" s="45" customFormat="1" ht="13.5" thickBot="1" x14ac:dyDescent="0.25">
      <c r="A193" s="106" t="s">
        <v>43</v>
      </c>
      <c r="B193" s="107"/>
      <c r="C193" s="14">
        <f>C192+C189+C183</f>
        <v>1650</v>
      </c>
      <c r="D193" s="14">
        <f>D192+D189+D183</f>
        <v>65.789999999999992</v>
      </c>
      <c r="E193" s="14">
        <f>E192+E189+E183</f>
        <v>66.88</v>
      </c>
      <c r="F193" s="14">
        <f>F192+F189+F183</f>
        <v>292.22000000000003</v>
      </c>
      <c r="G193" s="14">
        <f>G192+G189+G183</f>
        <v>2043.13</v>
      </c>
      <c r="H193" s="15"/>
    </row>
    <row r="194" spans="1:8" s="45" customFormat="1" x14ac:dyDescent="0.2">
      <c r="A194" s="108" t="s">
        <v>190</v>
      </c>
      <c r="B194" s="109"/>
      <c r="C194" s="109"/>
      <c r="D194" s="109"/>
      <c r="E194" s="109"/>
      <c r="F194" s="109"/>
      <c r="G194" s="109"/>
      <c r="H194" s="110"/>
    </row>
    <row r="195" spans="1:8" s="45" customFormat="1" x14ac:dyDescent="0.2">
      <c r="A195" s="104" t="s">
        <v>25</v>
      </c>
      <c r="B195" s="7" t="s">
        <v>183</v>
      </c>
      <c r="C195" s="8">
        <v>250</v>
      </c>
      <c r="D195" s="1">
        <v>9.8000000000000007</v>
      </c>
      <c r="E195" s="1">
        <v>11.9</v>
      </c>
      <c r="F195" s="1">
        <v>36.9</v>
      </c>
      <c r="G195" s="2">
        <v>292.22000000000003</v>
      </c>
      <c r="H195" s="9">
        <v>423</v>
      </c>
    </row>
    <row r="196" spans="1:8" s="45" customFormat="1" x14ac:dyDescent="0.2">
      <c r="A196" s="104"/>
      <c r="B196" s="7" t="s">
        <v>60</v>
      </c>
      <c r="C196" s="8">
        <v>100</v>
      </c>
      <c r="D196" s="1">
        <v>9.93</v>
      </c>
      <c r="E196" s="1">
        <v>11.72</v>
      </c>
      <c r="F196" s="1">
        <v>40.19</v>
      </c>
      <c r="G196" s="2">
        <v>276.61</v>
      </c>
      <c r="H196" s="9">
        <v>270</v>
      </c>
    </row>
    <row r="197" spans="1:8" s="45" customFormat="1" x14ac:dyDescent="0.2">
      <c r="A197" s="104"/>
      <c r="B197" s="7" t="s">
        <v>48</v>
      </c>
      <c r="C197" s="8">
        <v>200</v>
      </c>
      <c r="D197" s="1">
        <v>0.26</v>
      </c>
      <c r="E197" s="1">
        <v>0</v>
      </c>
      <c r="F197" s="1">
        <v>7.24</v>
      </c>
      <c r="G197" s="2">
        <v>30.84</v>
      </c>
      <c r="H197" s="9">
        <v>494</v>
      </c>
    </row>
    <row r="198" spans="1:8" s="45" customFormat="1" x14ac:dyDescent="0.2">
      <c r="A198" s="104" t="s">
        <v>29</v>
      </c>
      <c r="B198" s="105"/>
      <c r="C198" s="10">
        <f>SUM(C195:C197)</f>
        <v>550</v>
      </c>
      <c r="D198" s="10">
        <f t="shared" ref="D198:G198" si="30">SUM(D195:D197)</f>
        <v>19.990000000000002</v>
      </c>
      <c r="E198" s="10">
        <f t="shared" si="30"/>
        <v>23.62</v>
      </c>
      <c r="F198" s="10">
        <f t="shared" si="30"/>
        <v>84.33</v>
      </c>
      <c r="G198" s="10">
        <f t="shared" si="30"/>
        <v>599.67000000000007</v>
      </c>
      <c r="H198" s="11"/>
    </row>
    <row r="199" spans="1:8" s="45" customFormat="1" x14ac:dyDescent="0.2">
      <c r="A199" s="104" t="s">
        <v>30</v>
      </c>
      <c r="B199" s="7" t="s">
        <v>191</v>
      </c>
      <c r="C199" s="8">
        <v>250</v>
      </c>
      <c r="D199" s="1">
        <v>2.75</v>
      </c>
      <c r="E199" s="1">
        <v>5.79</v>
      </c>
      <c r="F199" s="1">
        <v>10.93</v>
      </c>
      <c r="G199" s="2">
        <v>125.45</v>
      </c>
      <c r="H199" s="12" t="s">
        <v>185</v>
      </c>
    </row>
    <row r="200" spans="1:8" s="45" customFormat="1" x14ac:dyDescent="0.2">
      <c r="A200" s="104"/>
      <c r="B200" s="7" t="s">
        <v>192</v>
      </c>
      <c r="C200" s="8">
        <v>100</v>
      </c>
      <c r="D200" s="1">
        <v>13.58</v>
      </c>
      <c r="E200" s="1">
        <v>16.170000000000002</v>
      </c>
      <c r="F200" s="1">
        <v>19.91</v>
      </c>
      <c r="G200" s="2">
        <v>235.64</v>
      </c>
      <c r="H200" s="9">
        <v>343</v>
      </c>
    </row>
    <row r="201" spans="1:8" s="45" customFormat="1" x14ac:dyDescent="0.2">
      <c r="A201" s="104"/>
      <c r="B201" s="7" t="s">
        <v>193</v>
      </c>
      <c r="C201" s="8">
        <v>180</v>
      </c>
      <c r="D201" s="1">
        <v>7.04</v>
      </c>
      <c r="E201" s="1">
        <v>11.64</v>
      </c>
      <c r="F201" s="1">
        <v>48.1</v>
      </c>
      <c r="G201" s="2">
        <v>297.64</v>
      </c>
      <c r="H201" s="9">
        <v>414</v>
      </c>
    </row>
    <row r="202" spans="1:8" s="45" customFormat="1" x14ac:dyDescent="0.2">
      <c r="A202" s="104"/>
      <c r="B202" s="7" t="s">
        <v>53</v>
      </c>
      <c r="C202" s="8">
        <v>200</v>
      </c>
      <c r="D202" s="1">
        <v>1.92</v>
      </c>
      <c r="E202" s="1">
        <v>0.12</v>
      </c>
      <c r="F202" s="1">
        <v>25.86</v>
      </c>
      <c r="G202" s="2">
        <v>112.36</v>
      </c>
      <c r="H202" s="12" t="s">
        <v>52</v>
      </c>
    </row>
    <row r="203" spans="1:8" s="45" customFormat="1" x14ac:dyDescent="0.2">
      <c r="A203" s="104"/>
      <c r="B203" s="7" t="s">
        <v>35</v>
      </c>
      <c r="C203" s="8">
        <v>40</v>
      </c>
      <c r="D203" s="1">
        <v>3.16</v>
      </c>
      <c r="E203" s="1">
        <v>0.4</v>
      </c>
      <c r="F203" s="1">
        <v>19.68</v>
      </c>
      <c r="G203" s="2">
        <v>94</v>
      </c>
      <c r="H203" s="9">
        <v>108</v>
      </c>
    </row>
    <row r="204" spans="1:8" s="45" customFormat="1" x14ac:dyDescent="0.2">
      <c r="A204" s="104"/>
      <c r="B204" s="7" t="s">
        <v>34</v>
      </c>
      <c r="C204" s="8">
        <v>30</v>
      </c>
      <c r="D204" s="1">
        <v>1.98</v>
      </c>
      <c r="E204" s="1">
        <v>0.36</v>
      </c>
      <c r="F204" s="1">
        <v>10.02</v>
      </c>
      <c r="G204" s="2">
        <v>52.2</v>
      </c>
      <c r="H204" s="9">
        <v>109</v>
      </c>
    </row>
    <row r="205" spans="1:8" s="45" customFormat="1" x14ac:dyDescent="0.2">
      <c r="A205" s="104" t="s">
        <v>36</v>
      </c>
      <c r="B205" s="105"/>
      <c r="C205" s="10">
        <f>SUM(C199:C204)</f>
        <v>800</v>
      </c>
      <c r="D205" s="10">
        <f t="shared" ref="D205:G205" si="31">SUM(D199:D204)</f>
        <v>30.43</v>
      </c>
      <c r="E205" s="10">
        <f t="shared" si="31"/>
        <v>34.479999999999997</v>
      </c>
      <c r="F205" s="10">
        <f t="shared" si="31"/>
        <v>134.5</v>
      </c>
      <c r="G205" s="10">
        <f t="shared" si="31"/>
        <v>917.29000000000008</v>
      </c>
      <c r="H205" s="11"/>
    </row>
    <row r="206" spans="1:8" s="45" customFormat="1" x14ac:dyDescent="0.2">
      <c r="A206" s="104" t="s">
        <v>37</v>
      </c>
      <c r="B206" s="7" t="s">
        <v>33</v>
      </c>
      <c r="C206" s="8">
        <v>200</v>
      </c>
      <c r="D206" s="1">
        <v>0.08</v>
      </c>
      <c r="E206" s="1">
        <v>0</v>
      </c>
      <c r="F206" s="1">
        <v>10.62</v>
      </c>
      <c r="G206" s="2">
        <v>40.44</v>
      </c>
      <c r="H206" s="9">
        <v>508</v>
      </c>
    </row>
    <row r="207" spans="1:8" s="45" customFormat="1" x14ac:dyDescent="0.2">
      <c r="A207" s="104"/>
      <c r="B207" s="7" t="s">
        <v>57</v>
      </c>
      <c r="C207" s="8">
        <v>100</v>
      </c>
      <c r="D207" s="1">
        <v>9.9</v>
      </c>
      <c r="E207" s="1">
        <v>10.3</v>
      </c>
      <c r="F207" s="1">
        <v>32.07</v>
      </c>
      <c r="G207" s="2">
        <v>271.23</v>
      </c>
      <c r="H207" s="12" t="s">
        <v>56</v>
      </c>
    </row>
    <row r="208" spans="1:8" s="45" customFormat="1" x14ac:dyDescent="0.2">
      <c r="A208" s="104" t="s">
        <v>42</v>
      </c>
      <c r="B208" s="105"/>
      <c r="C208" s="10">
        <f>SUM(C206:C207)</f>
        <v>300</v>
      </c>
      <c r="D208" s="10">
        <f t="shared" ref="D208:G208" si="32">SUM(D206:D207)</f>
        <v>9.98</v>
      </c>
      <c r="E208" s="10">
        <f t="shared" si="32"/>
        <v>10.3</v>
      </c>
      <c r="F208" s="10">
        <f t="shared" si="32"/>
        <v>42.69</v>
      </c>
      <c r="G208" s="10">
        <f t="shared" si="32"/>
        <v>311.67</v>
      </c>
      <c r="H208" s="11"/>
    </row>
    <row r="209" spans="1:8" s="45" customFormat="1" ht="13.5" thickBot="1" x14ac:dyDescent="0.25">
      <c r="A209" s="138" t="s">
        <v>43</v>
      </c>
      <c r="B209" s="139"/>
      <c r="C209" s="16">
        <f>C198+C205+C208</f>
        <v>1650</v>
      </c>
      <c r="D209" s="16">
        <f>D198+D205+D208</f>
        <v>60.400000000000006</v>
      </c>
      <c r="E209" s="16">
        <f t="shared" ref="E209:G209" si="33">E198+E205+E208</f>
        <v>68.399999999999991</v>
      </c>
      <c r="F209" s="16">
        <f t="shared" si="33"/>
        <v>261.52</v>
      </c>
      <c r="G209" s="16">
        <f t="shared" si="33"/>
        <v>1828.63</v>
      </c>
      <c r="H209" s="17"/>
    </row>
    <row r="210" spans="1:8" s="45" customFormat="1" x14ac:dyDescent="0.2">
      <c r="A210" s="108" t="s">
        <v>113</v>
      </c>
      <c r="B210" s="109"/>
      <c r="C210" s="54">
        <f>C193+C178+C161+C144+C128+C96+C80+C63+C46+C31+C209+C112</f>
        <v>19860</v>
      </c>
      <c r="D210" s="54">
        <f>D193+D178+D161+D144+D128+D96+D80+D63+D46+D31</f>
        <v>655.30999999999995</v>
      </c>
      <c r="E210" s="54">
        <f>E193+E178+E161+E144+E128+E96+E80+E63+E46+E31</f>
        <v>663.32999999999993</v>
      </c>
      <c r="F210" s="54">
        <f>F193+F178+F161+F144+F128+F96+F80+F63+F46+F31</f>
        <v>2788.34</v>
      </c>
      <c r="G210" s="54">
        <f>G193+G178+G161+G144+G128+G96+G80+G63+G46+G31</f>
        <v>19212.739999999998</v>
      </c>
      <c r="H210" s="55"/>
    </row>
    <row r="211" spans="1:8" s="45" customFormat="1" ht="13.5" thickBot="1" x14ac:dyDescent="0.25">
      <c r="A211" s="138" t="s">
        <v>114</v>
      </c>
      <c r="B211" s="139"/>
      <c r="C211" s="16">
        <f>C210/12</f>
        <v>1655</v>
      </c>
      <c r="D211" s="16">
        <f t="shared" ref="D211:G211" si="34">D210/10</f>
        <v>65.530999999999992</v>
      </c>
      <c r="E211" s="16">
        <f t="shared" si="34"/>
        <v>66.332999999999998</v>
      </c>
      <c r="F211" s="16">
        <f t="shared" si="34"/>
        <v>278.834</v>
      </c>
      <c r="G211" s="16">
        <f t="shared" si="34"/>
        <v>1921.2739999999999</v>
      </c>
      <c r="H211" s="17"/>
    </row>
    <row r="213" spans="1:8" ht="15.75" thickBot="1" x14ac:dyDescent="0.25">
      <c r="A213" s="154" t="s">
        <v>199</v>
      </c>
      <c r="B213" s="154"/>
      <c r="C213" s="154"/>
      <c r="D213" s="154"/>
      <c r="E213" s="154"/>
      <c r="F213" s="154"/>
      <c r="G213" s="154"/>
      <c r="H213" s="154"/>
    </row>
    <row r="214" spans="1:8" ht="38.25" x14ac:dyDescent="0.2">
      <c r="A214" s="108"/>
      <c r="B214" s="109"/>
      <c r="C214" s="56" t="s">
        <v>122</v>
      </c>
      <c r="D214" s="141" t="s">
        <v>123</v>
      </c>
      <c r="E214" s="141"/>
      <c r="F214" s="141"/>
      <c r="G214" s="57" t="s">
        <v>124</v>
      </c>
      <c r="H214" s="45"/>
    </row>
    <row r="215" spans="1:8" ht="15" x14ac:dyDescent="0.25">
      <c r="A215" s="104"/>
      <c r="B215" s="105"/>
      <c r="C215" s="58"/>
      <c r="D215" s="59" t="s">
        <v>125</v>
      </c>
      <c r="E215" s="59" t="s">
        <v>126</v>
      </c>
      <c r="F215" s="59" t="s">
        <v>127</v>
      </c>
      <c r="G215" s="60"/>
      <c r="H215" s="45"/>
    </row>
    <row r="216" spans="1:8" ht="15" x14ac:dyDescent="0.25">
      <c r="A216" s="132" t="s">
        <v>149</v>
      </c>
      <c r="B216" s="133"/>
      <c r="C216" s="58"/>
      <c r="D216" s="61">
        <v>84.7</v>
      </c>
      <c r="E216" s="61">
        <v>86.9</v>
      </c>
      <c r="F216" s="61">
        <v>368.5</v>
      </c>
      <c r="G216" s="62">
        <v>2585</v>
      </c>
      <c r="H216" s="45"/>
    </row>
    <row r="217" spans="1:8" ht="15" x14ac:dyDescent="0.25">
      <c r="A217" s="146" t="s">
        <v>25</v>
      </c>
      <c r="B217" s="147"/>
      <c r="C217" s="58"/>
      <c r="D217" s="61"/>
      <c r="E217" s="61"/>
      <c r="F217" s="61"/>
      <c r="G217" s="62"/>
      <c r="H217" s="45"/>
    </row>
    <row r="218" spans="1:8" x14ac:dyDescent="0.2">
      <c r="A218" s="144" t="s">
        <v>128</v>
      </c>
      <c r="B218" s="145"/>
      <c r="C218" s="63">
        <v>550</v>
      </c>
      <c r="D218" s="64" t="s">
        <v>156</v>
      </c>
      <c r="E218" s="64" t="s">
        <v>157</v>
      </c>
      <c r="F218" s="64" t="s">
        <v>158</v>
      </c>
      <c r="G218" s="65" t="s">
        <v>159</v>
      </c>
      <c r="H218" s="45"/>
    </row>
    <row r="219" spans="1:8" ht="15" x14ac:dyDescent="0.2">
      <c r="A219" s="142" t="s">
        <v>148</v>
      </c>
      <c r="B219" s="143"/>
      <c r="C219" s="66">
        <f>(C183+C166+C149+C133+C117+C85+C68+C51+C36+C19+C198+C101)/12</f>
        <v>550</v>
      </c>
      <c r="D219" s="67">
        <f t="shared" ref="D219:G219" si="35">(D183+D166+D149+D133+D117+D85+D68+D51+D36+D19+D198+D101)/12</f>
        <v>21.94</v>
      </c>
      <c r="E219" s="67">
        <f t="shared" si="35"/>
        <v>22.894166666666667</v>
      </c>
      <c r="F219" s="67">
        <f t="shared" si="35"/>
        <v>95.104166666666671</v>
      </c>
      <c r="G219" s="70">
        <f t="shared" si="35"/>
        <v>647.6158333333334</v>
      </c>
      <c r="H219" s="45"/>
    </row>
    <row r="220" spans="1:8" ht="31.5" customHeight="1" x14ac:dyDescent="0.2">
      <c r="A220" s="152" t="s">
        <v>154</v>
      </c>
      <c r="B220" s="153"/>
      <c r="C220" s="66"/>
      <c r="D220" s="68">
        <f>D219/D216</f>
        <v>0.25903187721369542</v>
      </c>
      <c r="E220" s="68">
        <f t="shared" ref="E220:G220" si="36">E219/E216</f>
        <v>0.26345416187188336</v>
      </c>
      <c r="F220" s="68">
        <f t="shared" si="36"/>
        <v>0.25808457711442789</v>
      </c>
      <c r="G220" s="69">
        <f t="shared" si="36"/>
        <v>0.25052836879432627</v>
      </c>
      <c r="H220" s="45"/>
    </row>
    <row r="221" spans="1:8" ht="15" x14ac:dyDescent="0.2">
      <c r="A221" s="146" t="s">
        <v>150</v>
      </c>
      <c r="B221" s="147"/>
      <c r="C221" s="66"/>
      <c r="D221" s="67"/>
      <c r="E221" s="67"/>
      <c r="F221" s="67"/>
      <c r="G221" s="70"/>
      <c r="H221" s="45"/>
    </row>
    <row r="222" spans="1:8" x14ac:dyDescent="0.2">
      <c r="A222" s="150" t="s">
        <v>133</v>
      </c>
      <c r="B222" s="151"/>
      <c r="C222" s="63">
        <v>800</v>
      </c>
      <c r="D222" s="71" t="s">
        <v>160</v>
      </c>
      <c r="E222" s="71" t="s">
        <v>161</v>
      </c>
      <c r="F222" s="71" t="s">
        <v>162</v>
      </c>
      <c r="G222" s="72" t="s">
        <v>163</v>
      </c>
      <c r="H222" s="45"/>
    </row>
    <row r="223" spans="1:8" ht="15" x14ac:dyDescent="0.2">
      <c r="A223" s="142" t="s">
        <v>151</v>
      </c>
      <c r="B223" s="143"/>
      <c r="C223" s="73">
        <f>(C189+C174++C157+C140+C124+C76++C59+C42+C27+C92+C205+C108)/12</f>
        <v>805</v>
      </c>
      <c r="D223" s="67">
        <f t="shared" ref="D223:G223" si="37">(D189+D174++D157+D140+D124+D76++D59+D42+D27+D92+D205+D108)/12</f>
        <v>31.659166666666668</v>
      </c>
      <c r="E223" s="67">
        <f t="shared" si="37"/>
        <v>32.453333333333333</v>
      </c>
      <c r="F223" s="67">
        <f t="shared" si="37"/>
        <v>132.80083333333334</v>
      </c>
      <c r="G223" s="70">
        <f t="shared" si="37"/>
        <v>932.75833333333355</v>
      </c>
      <c r="H223" s="45"/>
    </row>
    <row r="224" spans="1:8" ht="30.75" customHeight="1" x14ac:dyDescent="0.25">
      <c r="A224" s="152" t="s">
        <v>154</v>
      </c>
      <c r="B224" s="153"/>
      <c r="C224" s="74"/>
      <c r="D224" s="75">
        <f>D223/D216</f>
        <v>0.37378000787091697</v>
      </c>
      <c r="E224" s="75">
        <f>E223/E216</f>
        <v>0.37345607978519368</v>
      </c>
      <c r="F224" s="75">
        <f>F223/F216</f>
        <v>0.36038218000904571</v>
      </c>
      <c r="G224" s="76">
        <f>G223/2585</f>
        <v>0.36083494519664738</v>
      </c>
      <c r="H224" s="45"/>
    </row>
    <row r="225" spans="1:8" ht="15" x14ac:dyDescent="0.25">
      <c r="A225" s="104" t="s">
        <v>152</v>
      </c>
      <c r="B225" s="105"/>
      <c r="C225" s="74"/>
      <c r="D225" s="75"/>
      <c r="E225" s="75"/>
      <c r="F225" s="75"/>
      <c r="G225" s="76"/>
      <c r="H225" s="45"/>
    </row>
    <row r="226" spans="1:8" x14ac:dyDescent="0.2">
      <c r="A226" s="150" t="s">
        <v>138</v>
      </c>
      <c r="B226" s="151"/>
      <c r="C226" s="63">
        <v>300</v>
      </c>
      <c r="D226" s="63" t="s">
        <v>164</v>
      </c>
      <c r="E226" s="63" t="s">
        <v>165</v>
      </c>
      <c r="F226" s="63" t="s">
        <v>166</v>
      </c>
      <c r="G226" s="77" t="s">
        <v>167</v>
      </c>
      <c r="H226" s="45"/>
    </row>
    <row r="227" spans="1:8" ht="15" x14ac:dyDescent="0.2">
      <c r="A227" s="142" t="s">
        <v>153</v>
      </c>
      <c r="B227" s="143"/>
      <c r="C227" s="66">
        <f>(C192+C177+C160+C143+C127+C95+C79+C62+C45+C30+C111+C208)/12</f>
        <v>300</v>
      </c>
      <c r="D227" s="67">
        <f t="shared" ref="D227:G227" si="38">(D192+D177+D160+D143+D127+D95+D79+D62+D45+D30+D111+D208)/12</f>
        <v>11.074166666666665</v>
      </c>
      <c r="E227" s="67">
        <f t="shared" si="38"/>
        <v>11.413333333333332</v>
      </c>
      <c r="F227" s="67">
        <f t="shared" si="38"/>
        <v>47.985833333333346</v>
      </c>
      <c r="G227" s="70">
        <f t="shared" si="38"/>
        <v>330.62916666666666</v>
      </c>
      <c r="H227" s="45"/>
    </row>
    <row r="228" spans="1:8" ht="26.25" customHeight="1" x14ac:dyDescent="0.25">
      <c r="A228" s="152" t="s">
        <v>154</v>
      </c>
      <c r="B228" s="153"/>
      <c r="C228" s="74"/>
      <c r="D228" s="75">
        <f>D227/D216</f>
        <v>0.130745769382133</v>
      </c>
      <c r="E228" s="75">
        <f>E227/E216</f>
        <v>0.1313387034906022</v>
      </c>
      <c r="F228" s="75">
        <f>F227/F216</f>
        <v>0.13021935775667123</v>
      </c>
      <c r="G228" s="76">
        <f>G227/2585</f>
        <v>0.12790296582849775</v>
      </c>
      <c r="H228" s="45"/>
    </row>
    <row r="229" spans="1:8" ht="15" x14ac:dyDescent="0.25">
      <c r="A229" s="142" t="s">
        <v>114</v>
      </c>
      <c r="B229" s="143"/>
      <c r="C229" s="74"/>
      <c r="D229" s="75"/>
      <c r="E229" s="75"/>
      <c r="F229" s="75"/>
      <c r="G229" s="76"/>
      <c r="H229" s="45"/>
    </row>
    <row r="230" spans="1:8" x14ac:dyDescent="0.2">
      <c r="A230" s="150" t="s">
        <v>172</v>
      </c>
      <c r="B230" s="151"/>
      <c r="C230" s="63">
        <v>1650</v>
      </c>
      <c r="D230" s="63" t="s">
        <v>168</v>
      </c>
      <c r="E230" s="63" t="s">
        <v>169</v>
      </c>
      <c r="F230" s="63" t="s">
        <v>170</v>
      </c>
      <c r="G230" s="78" t="s">
        <v>171</v>
      </c>
      <c r="H230" s="45"/>
    </row>
    <row r="231" spans="1:8" ht="15" x14ac:dyDescent="0.25">
      <c r="A231" s="142" t="s">
        <v>155</v>
      </c>
      <c r="B231" s="143"/>
      <c r="C231" s="79">
        <f>C219+C223+C227</f>
        <v>1655</v>
      </c>
      <c r="D231" s="80">
        <f>D219+D223+D227</f>
        <v>64.673333333333332</v>
      </c>
      <c r="E231" s="80">
        <f>E219+E223+E227</f>
        <v>66.760833333333323</v>
      </c>
      <c r="F231" s="80">
        <f>F219+F223+F227</f>
        <v>275.89083333333338</v>
      </c>
      <c r="G231" s="81">
        <f>G219+G223+G227</f>
        <v>1911.0033333333336</v>
      </c>
      <c r="H231" s="45"/>
    </row>
    <row r="232" spans="1:8" ht="27.75" customHeight="1" thickBot="1" x14ac:dyDescent="0.3">
      <c r="A232" s="148" t="s">
        <v>154</v>
      </c>
      <c r="B232" s="149"/>
      <c r="C232" s="82"/>
      <c r="D232" s="83">
        <f>D231/D216</f>
        <v>0.76355765446674528</v>
      </c>
      <c r="E232" s="83">
        <f>E231/E216</f>
        <v>0.76824894514767916</v>
      </c>
      <c r="F232" s="83">
        <f>F231/F216</f>
        <v>0.7486861148801448</v>
      </c>
      <c r="G232" s="84">
        <f>G231/2585</f>
        <v>0.73926627981947135</v>
      </c>
      <c r="H232" s="45"/>
    </row>
    <row r="234" spans="1:8" x14ac:dyDescent="0.2">
      <c r="A234" s="140" t="s">
        <v>7</v>
      </c>
      <c r="B234" s="140"/>
      <c r="C234" s="140"/>
      <c r="D234" s="140"/>
      <c r="E234" s="24"/>
      <c r="F234" s="24"/>
      <c r="G234" s="24"/>
      <c r="H234" s="24"/>
    </row>
    <row r="235" spans="1:8" ht="25.5" x14ac:dyDescent="0.2">
      <c r="A235" s="85" t="s">
        <v>8</v>
      </c>
      <c r="B235" s="86"/>
      <c r="C235" s="85" t="s">
        <v>9</v>
      </c>
      <c r="D235" s="87"/>
      <c r="E235" s="24"/>
      <c r="F235" s="24"/>
      <c r="G235" s="24"/>
      <c r="H235" s="24"/>
    </row>
    <row r="236" spans="1:8" ht="25.5" x14ac:dyDescent="0.2">
      <c r="A236" s="85" t="s">
        <v>10</v>
      </c>
      <c r="B236" s="86">
        <v>103.303</v>
      </c>
      <c r="C236" s="85" t="s">
        <v>15</v>
      </c>
      <c r="D236" s="87">
        <v>474.05</v>
      </c>
      <c r="E236" s="24"/>
      <c r="F236" s="24"/>
      <c r="G236" s="24"/>
      <c r="H236" s="24"/>
    </row>
    <row r="237" spans="1:8" ht="25.5" x14ac:dyDescent="0.2">
      <c r="A237" s="85" t="s">
        <v>11</v>
      </c>
      <c r="B237" s="86">
        <v>1.244</v>
      </c>
      <c r="C237" s="85" t="s">
        <v>16</v>
      </c>
      <c r="D237" s="87">
        <v>394.39499999999998</v>
      </c>
      <c r="E237" s="24"/>
      <c r="F237" s="24"/>
      <c r="G237" s="24"/>
      <c r="H237" s="24"/>
    </row>
    <row r="238" spans="1:8" ht="25.5" x14ac:dyDescent="0.2">
      <c r="A238" s="85" t="s">
        <v>12</v>
      </c>
      <c r="B238" s="86">
        <v>1.1379999999999999</v>
      </c>
      <c r="C238" s="85" t="s">
        <v>17</v>
      </c>
      <c r="D238" s="87">
        <v>128.48699999999999</v>
      </c>
      <c r="E238" s="24"/>
      <c r="F238" s="24"/>
      <c r="G238" s="24"/>
      <c r="H238" s="24"/>
    </row>
    <row r="239" spans="1:8" ht="25.5" x14ac:dyDescent="0.2">
      <c r="A239" s="85" t="s">
        <v>13</v>
      </c>
      <c r="B239" s="86">
        <v>146</v>
      </c>
      <c r="C239" s="85" t="s">
        <v>18</v>
      </c>
      <c r="D239" s="87">
        <v>12.672000000000001</v>
      </c>
      <c r="E239" s="24"/>
      <c r="F239" s="24"/>
      <c r="G239" s="24"/>
      <c r="H239" s="24"/>
    </row>
    <row r="240" spans="1:8" x14ac:dyDescent="0.2">
      <c r="A240" s="157" t="s">
        <v>14</v>
      </c>
      <c r="B240" s="158">
        <v>425</v>
      </c>
      <c r="C240" s="157" t="s">
        <v>19</v>
      </c>
      <c r="D240" s="159">
        <v>1.339</v>
      </c>
      <c r="E240" s="24"/>
      <c r="F240" s="24"/>
      <c r="G240" s="24"/>
      <c r="H240" s="24"/>
    </row>
    <row r="241" spans="1:8" x14ac:dyDescent="0.2">
      <c r="A241" s="157"/>
      <c r="B241" s="158"/>
      <c r="C241" s="157"/>
      <c r="D241" s="159"/>
      <c r="E241" s="24"/>
      <c r="F241" s="24"/>
      <c r="G241" s="24"/>
      <c r="H241" s="24"/>
    </row>
    <row r="242" spans="1:8" x14ac:dyDescent="0.2">
      <c r="E242" s="24"/>
      <c r="F242" s="24"/>
      <c r="G242" s="24"/>
      <c r="H242" s="24"/>
    </row>
  </sheetData>
  <mergeCells count="131">
    <mergeCell ref="A194:H194"/>
    <mergeCell ref="A195:A197"/>
    <mergeCell ref="A198:B198"/>
    <mergeCell ref="A199:A204"/>
    <mergeCell ref="A205:B205"/>
    <mergeCell ref="A206:A207"/>
    <mergeCell ref="A208:B208"/>
    <mergeCell ref="A209:B209"/>
    <mergeCell ref="A192:B192"/>
    <mergeCell ref="A190:A191"/>
    <mergeCell ref="A193:B193"/>
    <mergeCell ref="A210:B210"/>
    <mergeCell ref="A211:B211"/>
    <mergeCell ref="A234:D234"/>
    <mergeCell ref="A240:A241"/>
    <mergeCell ref="B240:B241"/>
    <mergeCell ref="C240:C241"/>
    <mergeCell ref="D240:D241"/>
    <mergeCell ref="A217:B217"/>
    <mergeCell ref="A218:B218"/>
    <mergeCell ref="A219:B219"/>
    <mergeCell ref="A220:B220"/>
    <mergeCell ref="A221:B221"/>
    <mergeCell ref="A213:H213"/>
    <mergeCell ref="A214:B214"/>
    <mergeCell ref="D214:F214"/>
    <mergeCell ref="A215:B215"/>
    <mergeCell ref="A216:B216"/>
    <mergeCell ref="A232:B232"/>
    <mergeCell ref="A227:B227"/>
    <mergeCell ref="A228:B228"/>
    <mergeCell ref="A229:B229"/>
    <mergeCell ref="A230:B230"/>
    <mergeCell ref="A189:B189"/>
    <mergeCell ref="A163:A165"/>
    <mergeCell ref="A166:B166"/>
    <mergeCell ref="A167:A173"/>
    <mergeCell ref="A174:B174"/>
    <mergeCell ref="A177:B177"/>
    <mergeCell ref="A175:A176"/>
    <mergeCell ref="A178:B178"/>
    <mergeCell ref="A179:H179"/>
    <mergeCell ref="A180:A182"/>
    <mergeCell ref="A183:B183"/>
    <mergeCell ref="A184:A188"/>
    <mergeCell ref="A162:H162"/>
    <mergeCell ref="A143:B143"/>
    <mergeCell ref="A141:A142"/>
    <mergeCell ref="A144:B144"/>
    <mergeCell ref="A145:H145"/>
    <mergeCell ref="A146:A148"/>
    <mergeCell ref="A149:B149"/>
    <mergeCell ref="A150:A156"/>
    <mergeCell ref="A157:B157"/>
    <mergeCell ref="A160:B160"/>
    <mergeCell ref="A158:A159"/>
    <mergeCell ref="A161:B161"/>
    <mergeCell ref="A96:B96"/>
    <mergeCell ref="A140:B140"/>
    <mergeCell ref="A114:A116"/>
    <mergeCell ref="A117:B117"/>
    <mergeCell ref="A118:A123"/>
    <mergeCell ref="A124:B124"/>
    <mergeCell ref="A127:B127"/>
    <mergeCell ref="A125:A126"/>
    <mergeCell ref="A128:B128"/>
    <mergeCell ref="A129:H129"/>
    <mergeCell ref="A130:A132"/>
    <mergeCell ref="A133:B133"/>
    <mergeCell ref="A134:A139"/>
    <mergeCell ref="A97:H97"/>
    <mergeCell ref="A98:A100"/>
    <mergeCell ref="A101:B101"/>
    <mergeCell ref="A102:A107"/>
    <mergeCell ref="A108:B108"/>
    <mergeCell ref="A109:A110"/>
    <mergeCell ref="A111:B111"/>
    <mergeCell ref="A112:B112"/>
    <mergeCell ref="A79:B79"/>
    <mergeCell ref="A77:A78"/>
    <mergeCell ref="A80:B80"/>
    <mergeCell ref="A81:H81"/>
    <mergeCell ref="A82:A84"/>
    <mergeCell ref="A85:B85"/>
    <mergeCell ref="A86:A91"/>
    <mergeCell ref="A92:B92"/>
    <mergeCell ref="A95:B95"/>
    <mergeCell ref="A93:A94"/>
    <mergeCell ref="D13:F13"/>
    <mergeCell ref="H13:H14"/>
    <mergeCell ref="A9:H9"/>
    <mergeCell ref="A15:H15"/>
    <mergeCell ref="A16:A18"/>
    <mergeCell ref="A19:B19"/>
    <mergeCell ref="G13:G14"/>
    <mergeCell ref="A46:B46"/>
    <mergeCell ref="A27:B27"/>
    <mergeCell ref="A30:B30"/>
    <mergeCell ref="A28:A29"/>
    <mergeCell ref="A31:B31"/>
    <mergeCell ref="A32:H32"/>
    <mergeCell ref="A33:A35"/>
    <mergeCell ref="A36:B36"/>
    <mergeCell ref="A37:A41"/>
    <mergeCell ref="A42:B42"/>
    <mergeCell ref="A45:B45"/>
    <mergeCell ref="A43:A44"/>
    <mergeCell ref="A231:B231"/>
    <mergeCell ref="A222:B222"/>
    <mergeCell ref="A223:B223"/>
    <mergeCell ref="A224:B224"/>
    <mergeCell ref="A225:B225"/>
    <mergeCell ref="A226:B226"/>
    <mergeCell ref="A20:A26"/>
    <mergeCell ref="A13:A14"/>
    <mergeCell ref="B13:B14"/>
    <mergeCell ref="A76:B76"/>
    <mergeCell ref="A47:H47"/>
    <mergeCell ref="A48:A50"/>
    <mergeCell ref="A51:B51"/>
    <mergeCell ref="A52:A58"/>
    <mergeCell ref="A59:B59"/>
    <mergeCell ref="A62:B62"/>
    <mergeCell ref="A60:A61"/>
    <mergeCell ref="A63:B63"/>
    <mergeCell ref="A64:H64"/>
    <mergeCell ref="A65:A67"/>
    <mergeCell ref="A68:B68"/>
    <mergeCell ref="A69:A75"/>
    <mergeCell ref="A113:H113"/>
    <mergeCell ref="C13:C14"/>
  </mergeCells>
  <pageMargins left="0.31496062992125984" right="0.19685039370078741" top="0.35433070866141736" bottom="0.35433070866141736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 Natali</dc:creator>
  <cp:lastModifiedBy>user</cp:lastModifiedBy>
  <cp:lastPrinted>2024-05-16T12:23:09Z</cp:lastPrinted>
  <dcterms:created xsi:type="dcterms:W3CDTF">2010-09-29T09:10:17Z</dcterms:created>
  <dcterms:modified xsi:type="dcterms:W3CDTF">2024-05-16T12:23:14Z</dcterms:modified>
</cp:coreProperties>
</file>